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Rekapitulace" sheetId="1" r:id="rId1"/>
    <sheet name="Položky všech ceníků" sheetId="2" r:id="rId2"/>
  </sheets>
  <definedNames>
    <definedName name="_xlnm.Print_Titles" localSheetId="1">'Položky všech ceníků'!$1:$7</definedName>
    <definedName name="_xlnm.Print_Titles" localSheetId="0">Rekapitulace!$1:$7</definedName>
  </definedNames>
  <calcPr calcId="124519"/>
</workbook>
</file>

<file path=xl/calcChain.xml><?xml version="1.0" encoding="utf-8"?>
<calcChain xmlns="http://schemas.openxmlformats.org/spreadsheetml/2006/main">
  <c r="AB99" i="2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98"/>
  <c r="AB78"/>
  <c r="AB79"/>
  <c r="AB80"/>
  <c r="AB77"/>
  <c r="AB47"/>
  <c r="AB48"/>
  <c r="AB49"/>
  <c r="AB50"/>
  <c r="AB51"/>
  <c r="AB52"/>
  <c r="AB53"/>
  <c r="AB54"/>
  <c r="AB55"/>
  <c r="AB56"/>
  <c r="AB57"/>
  <c r="AB58"/>
  <c r="AB46"/>
  <c r="AB13"/>
  <c r="AB14"/>
  <c r="AB15"/>
  <c r="AB16"/>
  <c r="AB17"/>
  <c r="AB18"/>
  <c r="AB19"/>
  <c r="AB20"/>
  <c r="AB21"/>
  <c r="AB22"/>
  <c r="AB23"/>
  <c r="AB24"/>
  <c r="AB25"/>
  <c r="AB26"/>
  <c r="AB27"/>
  <c r="AB12"/>
  <c r="AG28" s="1"/>
  <c r="G124" l="1"/>
  <c r="AG117"/>
  <c r="AG81"/>
  <c r="V26" i="1"/>
  <c r="X26" s="1"/>
  <c r="F86" i="2"/>
  <c r="K89" s="1"/>
  <c r="K92" s="1"/>
  <c r="AG59"/>
  <c r="F64"/>
  <c r="K67" s="1"/>
  <c r="K70" s="1"/>
  <c r="V24" i="1"/>
  <c r="B59" i="2"/>
  <c r="V22" i="1"/>
  <c r="F33" i="2"/>
  <c r="K36" s="1"/>
  <c r="F121" l="1"/>
  <c r="V27" i="1" s="1"/>
  <c r="V25"/>
  <c r="X25" s="1"/>
  <c r="X24"/>
  <c r="X22"/>
  <c r="P40" i="2"/>
  <c r="K39"/>
  <c r="K128" l="1"/>
  <c r="K131" s="1"/>
  <c r="X27" i="1"/>
  <c r="V28"/>
  <c r="V23" l="1"/>
  <c r="X28"/>
  <c r="X23" l="1"/>
  <c r="V29"/>
  <c r="X29" l="1"/>
  <c r="V32"/>
  <c r="V33" l="1"/>
  <c r="X33" s="1"/>
  <c r="X32"/>
  <c r="V35"/>
  <c r="X35" l="1"/>
  <c r="J38"/>
  <c r="M38" l="1"/>
  <c r="N41" s="1"/>
  <c r="J41"/>
  <c r="R38"/>
  <c r="R41" s="1"/>
</calcChain>
</file>

<file path=xl/sharedStrings.xml><?xml version="1.0" encoding="utf-8"?>
<sst xmlns="http://schemas.openxmlformats.org/spreadsheetml/2006/main" count="382" uniqueCount="184">
  <si>
    <r>
      <rPr>
        <b/>
        <sz val="16"/>
        <color rgb="FFFF0000"/>
        <rFont val="Arial"/>
      </rPr>
      <t>Ján Choma</t>
    </r>
  </si>
  <si>
    <t>Příkrá 900, 438 01 Žatec, tel. 603 207937, e-mail: jan.choma@tiscali.cz</t>
  </si>
  <si>
    <t/>
  </si>
  <si>
    <t xml:space="preserve"> </t>
  </si>
  <si>
    <t xml:space="preserve">Zpracováno programem firmy SELPO Broumy, tel. +420 603 525768 </t>
  </si>
  <si>
    <t>Nabídka číslo:</t>
  </si>
  <si>
    <t>N-2019/0006</t>
  </si>
  <si>
    <t>Název:</t>
  </si>
  <si>
    <t>VYBUDOVÁNÍ CYKLISTICKÉ STEZKY CHOMUTOV</t>
  </si>
  <si>
    <t>Elektroinstalace cyklostezky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</si>
  <si>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</si>
  <si>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</si>
  <si>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</si>
  <si>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</si>
  <si>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</si>
  <si>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</si>
  <si>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</si>
  <si>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</si>
  <si>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Elektromontáže  -  MONTÁŽ</t>
  </si>
  <si>
    <t>2.</t>
  </si>
  <si>
    <t xml:space="preserve">   Podíl přidružených výkonů 4,80% z C21M a navázaného materiálu</t>
  </si>
  <si>
    <t>3.</t>
  </si>
  <si>
    <t>C46M - Zemní práce  -  MONTÁŽ</t>
  </si>
  <si>
    <t>4.</t>
  </si>
  <si>
    <t xml:space="preserve">   Podíl přidružených výkonů 1,60% z C46M</t>
  </si>
  <si>
    <t>5.</t>
  </si>
  <si>
    <t>Výchozí revize elektro  -  MONTÁŽ</t>
  </si>
  <si>
    <t>6.</t>
  </si>
  <si>
    <t>MATERIÁL</t>
  </si>
  <si>
    <t>7.</t>
  </si>
  <si>
    <t xml:space="preserve">   Podružný materiál 5,00%</t>
  </si>
  <si>
    <t>CELKEM URN</t>
  </si>
  <si>
    <t>B.</t>
  </si>
  <si>
    <t>VEDLEJŠÍ ROZPOČTOVÉ NÁKLADY</t>
  </si>
  <si>
    <t>8.</t>
  </si>
  <si>
    <t>Inženýrská činnost 5,00%</t>
  </si>
  <si>
    <t>CELKEM VRN</t>
  </si>
  <si>
    <t>Σ</t>
  </si>
  <si>
    <t>REKAPITULACE CELKEM</t>
  </si>
  <si>
    <t>DPH</t>
  </si>
  <si>
    <t>Celkem s DPH</t>
  </si>
  <si>
    <t>Sazba 21,00%</t>
  </si>
  <si>
    <t>Celkem:</t>
  </si>
  <si>
    <t>Děkujeme za Vaši zakázku. Těšíme se na další spolupráci.</t>
  </si>
  <si>
    <t>vypracoval:</t>
  </si>
  <si>
    <t>neznámý pracovník</t>
  </si>
  <si>
    <t>e-mail:</t>
  </si>
  <si>
    <t>jan.choma@tiscali.cz</t>
  </si>
  <si>
    <t>dne:</t>
  </si>
  <si>
    <t>22.3.2019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</si>
  <si>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</si>
  <si>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</si>
  <si>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</si>
  <si>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</si>
  <si>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</si>
  <si>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</si>
  <si>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</si>
  <si>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DPH [%]</t>
  </si>
  <si>
    <t>210100001</t>
  </si>
  <si>
    <t>ukončení vodiče v rozvaděči vč. zapojení a koncovky do 2.5mm2</t>
  </si>
  <si>
    <t>102,00</t>
  </si>
  <si>
    <t>ks</t>
  </si>
  <si>
    <t>21,00</t>
  </si>
  <si>
    <t>210100003</t>
  </si>
  <si>
    <t>ukončení vodiče v rozvaděči vč. zapojení a koncovky do 16mm2</t>
  </si>
  <si>
    <t>116,00</t>
  </si>
  <si>
    <t>210202011</t>
  </si>
  <si>
    <t>444 23 15 - 150W SHC na výložník</t>
  </si>
  <si>
    <t>10,00</t>
  </si>
  <si>
    <t>12,00</t>
  </si>
  <si>
    <t>210204011</t>
  </si>
  <si>
    <t>stožár ocelový do délky 12m</t>
  </si>
  <si>
    <t>4,00</t>
  </si>
  <si>
    <t>210204103</t>
  </si>
  <si>
    <t>výložník ocelový 1-ramenný do hmotnosti 35kg</t>
  </si>
  <si>
    <t>210204107</t>
  </si>
  <si>
    <t>výložník ocelový 3-ramenný do hmotnosti 70kg</t>
  </si>
  <si>
    <t>210204201</t>
  </si>
  <si>
    <t>elektrovýzbroj stožáru pro 1 okruh</t>
  </si>
  <si>
    <t>210204203</t>
  </si>
  <si>
    <t>elektrovýzbroj stožáru pro 3 okruhy</t>
  </si>
  <si>
    <t>210220021</t>
  </si>
  <si>
    <t>uzemění v zemi FeZn do 120 mm2 vč. svorek, propojení a izolace spojů</t>
  </si>
  <si>
    <t>380,00</t>
  </si>
  <si>
    <t>m</t>
  </si>
  <si>
    <t>210220301</t>
  </si>
  <si>
    <t>svorky hromosvodové do 2 šroubu (SS, SR 03)</t>
  </si>
  <si>
    <t>14,00</t>
  </si>
  <si>
    <t>30,00</t>
  </si>
  <si>
    <t>210810005</t>
  </si>
  <si>
    <t>CYKY-CYKYm 3Cx1.5mm2 (CYKY 3J1.5) 750V (VU)</t>
  </si>
  <si>
    <t>260,00</t>
  </si>
  <si>
    <t>210810013</t>
  </si>
  <si>
    <t>CYKY-CYKYm 4Bx10mm2 (CYKY 4J10) 750V (VU)</t>
  </si>
  <si>
    <t>540,00</t>
  </si>
  <si>
    <t>216010053</t>
  </si>
  <si>
    <t>trubka instalační KOPOFLEX průměr 63mm</t>
  </si>
  <si>
    <t>500,00</t>
  </si>
  <si>
    <t>Celkem za ceník:</t>
  </si>
  <si>
    <t>Cena:</t>
  </si>
  <si>
    <t>Kč</t>
  </si>
  <si>
    <t>C46M - Zemní práce</t>
  </si>
  <si>
    <t>460050003</t>
  </si>
  <si>
    <t>Hloubení nezapažených jam pro stožáry jednoduché délky do 8 m na rovině ručně v hornině tř. 3</t>
  </si>
  <si>
    <t>kus</t>
  </si>
  <si>
    <t>460050023</t>
  </si>
  <si>
    <t>Hloubení nezapažených jam pro stožáry jednoduché délky do 13 m na rovině ručně v hornině tř. 3</t>
  </si>
  <si>
    <t>460080014</t>
  </si>
  <si>
    <t>Základové konstrukce z monolitického betonu C 16/20 bez bednění</t>
  </si>
  <si>
    <t>5,00</t>
  </si>
  <si>
    <t>m3</t>
  </si>
  <si>
    <t>460200163</t>
  </si>
  <si>
    <t>Hloubení kabelových nezapažených rýh ručně š. 35 cm, hl. 80 cm, v hornině tř. 3</t>
  </si>
  <si>
    <t>430,00</t>
  </si>
  <si>
    <t>460200303</t>
  </si>
  <si>
    <t>Hloubení kabelových nezapažených rýh ručně š. 50 cm, hl. 120 cm, v hornině tř. 3</t>
  </si>
  <si>
    <t>8,00</t>
  </si>
  <si>
    <t>460300006</t>
  </si>
  <si>
    <t>Hutnění zeminy vrstvy 20cm</t>
  </si>
  <si>
    <t>65,00</t>
  </si>
  <si>
    <t>460421001</t>
  </si>
  <si>
    <t>Lože kabelů z písku nebo štěrkopísku tl. 5 cm nad kabel, bez zakrytí, š. lože do 65 cm</t>
  </si>
  <si>
    <t>438,00</t>
  </si>
  <si>
    <t>460490012</t>
  </si>
  <si>
    <t>Fólie výstražná z PVC šířky 33cm</t>
  </si>
  <si>
    <t>460560163</t>
  </si>
  <si>
    <t>Zásyp rýh ručně šířky 35 cm, hloubky 80 cm, z horniny tř. 3</t>
  </si>
  <si>
    <t>460560303</t>
  </si>
  <si>
    <t>Zásyp rýh ručně šířky 50 cm, hloubky 120 cm, z horniny tř. 3</t>
  </si>
  <si>
    <t>460600023</t>
  </si>
  <si>
    <t>Vodorovné přemístění horniny jakékoliv třídy do 1000 m</t>
  </si>
  <si>
    <t>460600031</t>
  </si>
  <si>
    <t>Příplatek k vodorovnému přemístění horniny za každý další 1 km</t>
  </si>
  <si>
    <t>460620013</t>
  </si>
  <si>
    <t>Provizorní úprava terénu se zhutněním, v hornině tř. 3</t>
  </si>
  <si>
    <t>219,00</t>
  </si>
  <si>
    <t>m2</t>
  </si>
  <si>
    <t>Výchozí revize elektro</t>
  </si>
  <si>
    <t>320410002</t>
  </si>
  <si>
    <t>Celk.prohl.el.zaříz.a vyhot.rev.zp.do 250.tis.mont.</t>
  </si>
  <si>
    <t>1,00</t>
  </si>
  <si>
    <t>objem</t>
  </si>
  <si>
    <t>320410010</t>
  </si>
  <si>
    <t>Izolační zkouška silových kabelů nn do 4x25mm2</t>
  </si>
  <si>
    <t>23,00</t>
  </si>
  <si>
    <t>kabel</t>
  </si>
  <si>
    <t>320410017</t>
  </si>
  <si>
    <t>Měření odporu nulových smyček 3-fáz.vedení 3x380V</t>
  </si>
  <si>
    <t>okruh</t>
  </si>
  <si>
    <t>320410018</t>
  </si>
  <si>
    <t>Měření zemního odporu pro 1 zemnič</t>
  </si>
  <si>
    <t>zemnič</t>
  </si>
  <si>
    <t>Materiály</t>
  </si>
  <si>
    <t>beton C 16/20</t>
  </si>
  <si>
    <t>příruba ke stožáru KR 400</t>
  </si>
  <si>
    <t>stožárové pouzdro SP 315/1000</t>
  </si>
  <si>
    <t>svorka připojovací SP</t>
  </si>
  <si>
    <t>KS</t>
  </si>
  <si>
    <t>01051</t>
  </si>
  <si>
    <t>A - Příkon celého svítidla: 20 W, Teplota chromatičnosti: 2700 K (S-U), Světelný zdroj: Samsung LH351B, Počet a typ LED modulu: 2 x ST-16, Optika: Kompozitní reflektorová,CRI (Ra): (min) 82 %, Operační teplota: - 40°C / 80°C, Napájecí napětí: 210 - 240 VAC, Nárazový proud 40 A, Celková světlená efektivita svítidla: 90,7 % (S-U), 87,5 % (S-P), Kmitočet 45-60 Hz, Krytí IP65, Kód IK IK10, Odolnost EMC ANO, Přepěťová ochrana ANO, Tepelná pojistka ANO, Životnost 75000 hodin*, Barva Přírodní hliník, Parková optika / optika pro třídy M, Světelný tok (lm) 2744, Účinnost (lm/W) 137</t>
  </si>
  <si>
    <t>B - Příkon celého svítidla: 60 W, Teplota chromatičnosti: 2700 K (S-U), Světelný zdroj: Samsung LH351B, Počet a typ LED modulu: 2 x ST-16, Optika: Kompozitní reflektorová,CRI (Ra): (min) 82 %, Operační teplota: - 40°C / 80°C, Napájecí napětí: 210 - 240 VAC, Nárazový proud 40 A, Celková světlená efektivita svítidla: 90,7 % (S-U), 87,5 % (S-P), Kmitočet 45-60 Hz, Krytí IP65, Kód IK IK10, Odolnost EMC ANO, Přepěťová ochrana ANO, Tepelná pojistka ANO, Životnost 75000 hodin*, Barva Přírodní hliník, Parková optika / optika pro třídy M, Světelný tok (lm) 7030, Účinnost (lm/W) 117</t>
  </si>
  <si>
    <t>01069</t>
  </si>
  <si>
    <t xml:space="preserve">Osvětlovací stožár bezpaticový – třístupňový 133/89/60, výška dříku 6m, součet výšky dříku a vetknutí 6,8m, Použit - osvětlení sadů, parků, pěších zón a vedlejších komunikací, Povrchová úprava - žárové zinkování podle normy DIN EN ISO 1461, Provedení - spodní část dříku nad zemí je opatřena otvorem s dvířky pro montáž svorkovnice a elektropříslušenství, ve spodní části dříku pro vetknutí je zhotoven 2x otvor pro průchod kabelů, Varianta stožáru - vetknutý </t>
  </si>
  <si>
    <t>Osvětlovací stožár bezpaticový - uliční, třístupňový 219/159/114, výška dříku 12m, součet výšky dříku a vetknutí 13,5m, Použit - osvětlení větších prostor a hlavních městských komunikaci a dálničních komunikací, Povrchová úprava - žárové zinkování podle normy DIN EN ISO 1461, Provedení - spodní část dříku nad zemí je opatřena otvorem s dvířky pro montáž svorkovnice a elektropříslušenství, ve spodní části dříku pro vetknutí je zhotoven 2x otvor pro průchod kabelů, Varianta stožáru - přírubový</t>
  </si>
  <si>
    <t>01094</t>
  </si>
  <si>
    <t>Výložník k osvětlovacím stožárům 1ramenný, výška výložníku 0,2m, vyložení 0,5m, Povrchová úprava - žárové zinkování podle normy DIN EN ISO 1461, Provedení - jedná se o jednoduchý lomený výložník, který se nasazuje na vrchní stupeň dříku a fixuje pomocí 3 šroubů M10</t>
  </si>
  <si>
    <t>01120</t>
  </si>
  <si>
    <t>Výložník k osvětlovacím stožárům 3ramenný 120°, výška výložníku 0,25m, vyložení 2,5m, Povrchová úprava - žárové zinkování podle normy DIN EN ISO 1461, Provedení - jedná se o výložník, který se nasazuje na vrchní stupeň dříku a fixuje se ve zvolené po</t>
  </si>
  <si>
    <t>01154</t>
  </si>
  <si>
    <t>01156</t>
  </si>
  <si>
    <t>01402</t>
  </si>
  <si>
    <t>drát FeZn průměr 10mm</t>
  </si>
  <si>
    <t>01473</t>
  </si>
  <si>
    <t>svorka spojovací SS</t>
  </si>
  <si>
    <t>02944</t>
  </si>
  <si>
    <t>CYKY 4Bx10mm2 (CYKY 4J10)</t>
  </si>
  <si>
    <t>33914</t>
  </si>
  <si>
    <t>CYKY 3Cx1.5mm2 (CYKY 3J1.5)</t>
  </si>
  <si>
    <t>90001</t>
  </si>
  <si>
    <t>kopaný písek</t>
  </si>
  <si>
    <t>90006</t>
  </si>
  <si>
    <t>Krycí folie červena š. 0,3m</t>
  </si>
  <si>
    <t>Celkem za materiály:</t>
  </si>
  <si>
    <t>Prořez 7,00%</t>
  </si>
</sst>
</file>

<file path=xl/styles.xml><?xml version="1.0" encoding="utf-8"?>
<styleSheet xmlns="http://schemas.openxmlformats.org/spreadsheetml/2006/main">
  <numFmts count="1">
    <numFmt numFmtId="164" formatCode="[$-10405]#,##0.00;\-#,##0.00"/>
  </numFmts>
  <fonts count="13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2" fillId="0" borderId="0"/>
  </cellStyleXfs>
  <cellXfs count="55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right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6" fillId="2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8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8" fillId="0" borderId="9" xfId="1" applyNumberFormat="1" applyFont="1" applyFill="1" applyBorder="1" applyAlignment="1">
      <alignment horizontal="left" vertical="center" wrapText="1" readingOrder="1"/>
    </xf>
    <xf numFmtId="0" fontId="8" fillId="0" borderId="9" xfId="1" applyNumberFormat="1" applyFont="1" applyFill="1" applyBorder="1" applyAlignment="1">
      <alignment vertical="center" wrapText="1" readingOrder="1"/>
    </xf>
    <xf numFmtId="0" fontId="8" fillId="0" borderId="9" xfId="1" applyNumberFormat="1" applyFont="1" applyFill="1" applyBorder="1" applyAlignment="1">
      <alignment horizontal="right" vertical="center" wrapText="1" readingOrder="1"/>
    </xf>
    <xf numFmtId="0" fontId="10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left" vertical="top" wrapText="1" readingOrder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vertical="top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164" fontId="1" fillId="0" borderId="0" xfId="0" applyNumberFormat="1" applyFont="1" applyFill="1" applyBorder="1"/>
    <xf numFmtId="164" fontId="8" fillId="0" borderId="10" xfId="1" applyNumberFormat="1" applyFont="1" applyFill="1" applyBorder="1" applyAlignment="1">
      <alignment horizontal="right" vertical="center" wrapText="1" readingOrder="1"/>
    </xf>
    <xf numFmtId="164" fontId="11" fillId="0" borderId="7" xfId="1" applyNumberFormat="1" applyFont="1" applyFill="1" applyBorder="1" applyAlignment="1">
      <alignment horizontal="right" vertical="top" wrapText="1" readingOrder="1"/>
    </xf>
    <xf numFmtId="164" fontId="11" fillId="0" borderId="0" xfId="1" applyNumberFormat="1" applyFont="1" applyFill="1" applyBorder="1" applyAlignment="1">
      <alignment horizontal="right" vertical="top" wrapText="1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49"/>
  <sheetViews>
    <sheetView showGridLines="0" tabSelected="1" workbookViewId="0">
      <pane ySplit="7" topLeftCell="A36" activePane="bottomLeft" state="frozen"/>
      <selection pane="bottomLeft" activeCell="X36" sqref="X36"/>
    </sheetView>
  </sheetViews>
  <sheetFormatPr defaultRowHeight="15"/>
  <cols>
    <col min="1" max="1" width="0.5703125" customWidth="1"/>
    <col min="2" max="2" width="1.5703125" customWidth="1"/>
    <col min="3" max="3" width="0.28515625" customWidth="1"/>
    <col min="4" max="4" width="6.7109375" customWidth="1"/>
    <col min="5" max="5" width="2" customWidth="1"/>
    <col min="6" max="6" width="1.42578125" customWidth="1"/>
    <col min="7" max="7" width="0.85546875" customWidth="1"/>
    <col min="8" max="8" width="1.28515625" customWidth="1"/>
    <col min="9" max="9" width="0" hidden="1" customWidth="1"/>
    <col min="10" max="10" width="5.42578125" customWidth="1"/>
    <col min="11" max="11" width="8.85546875" customWidth="1"/>
    <col min="12" max="12" width="1.7109375" customWidth="1"/>
    <col min="13" max="13" width="0" hidden="1" customWidth="1"/>
    <col min="14" max="14" width="4.140625" customWidth="1"/>
    <col min="15" max="15" width="6.42578125" customWidth="1"/>
    <col min="16" max="16" width="3.5703125" customWidth="1"/>
    <col min="17" max="17" width="1.140625" customWidth="1"/>
    <col min="18" max="18" width="2.28515625" customWidth="1"/>
    <col min="19" max="19" width="13" customWidth="1"/>
    <col min="20" max="20" width="0" hidden="1" customWidth="1"/>
    <col min="21" max="21" width="9" customWidth="1"/>
    <col min="22" max="22" width="5.28515625" customWidth="1"/>
    <col min="23" max="23" width="10.5703125" customWidth="1"/>
    <col min="24" max="24" width="2.85546875" customWidth="1"/>
    <col min="25" max="25" width="1" customWidth="1"/>
    <col min="26" max="26" width="10.140625" customWidth="1"/>
    <col min="27" max="27" width="0" hidden="1" customWidth="1"/>
    <col min="28" max="28" width="1.28515625" customWidth="1"/>
    <col min="29" max="30" width="0.5703125" customWidth="1"/>
  </cols>
  <sheetData>
    <row r="1" spans="1:30">
      <c r="P1" s="18" t="s">
        <v>0</v>
      </c>
      <c r="Q1" s="19"/>
      <c r="R1" s="19"/>
      <c r="S1" s="19"/>
    </row>
    <row r="2" spans="1:30">
      <c r="G2" s="20" t="s">
        <v>1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</row>
    <row r="3" spans="1:30" ht="0.2" customHeight="1"/>
    <row r="4" spans="1:30">
      <c r="A4" s="21" t="s">
        <v>2</v>
      </c>
      <c r="B4" s="19"/>
      <c r="C4" s="19"/>
      <c r="D4" s="19"/>
      <c r="E4" s="19"/>
      <c r="F4" s="19"/>
      <c r="G4" s="19"/>
      <c r="O4" s="20" t="s">
        <v>2</v>
      </c>
      <c r="P4" s="19"/>
      <c r="Q4" s="19"/>
      <c r="R4" s="19"/>
      <c r="W4" s="23" t="s">
        <v>3</v>
      </c>
      <c r="X4" s="19"/>
    </row>
    <row r="5" spans="1:30">
      <c r="A5" s="22"/>
      <c r="B5" s="22"/>
      <c r="C5" s="22"/>
      <c r="D5" s="22"/>
      <c r="E5" s="22"/>
      <c r="F5" s="22"/>
      <c r="G5" s="22"/>
      <c r="H5" s="1"/>
      <c r="I5" s="1"/>
      <c r="J5" s="1"/>
      <c r="K5" s="1"/>
      <c r="L5" s="1"/>
      <c r="M5" s="1"/>
      <c r="N5" s="1"/>
      <c r="O5" s="22"/>
      <c r="P5" s="22"/>
      <c r="Q5" s="22"/>
      <c r="R5" s="22"/>
      <c r="S5" s="1"/>
      <c r="T5" s="1"/>
      <c r="U5" s="1"/>
      <c r="V5" s="1"/>
      <c r="W5" s="22"/>
      <c r="X5" s="22"/>
      <c r="Y5" s="1"/>
      <c r="Z5" s="1"/>
      <c r="AA5" s="1"/>
      <c r="AB5" s="1"/>
      <c r="AC5" s="1"/>
      <c r="AD5" s="1"/>
    </row>
    <row r="6" spans="1:30" ht="11.25" customHeight="1">
      <c r="A6" s="24" t="s">
        <v>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1:30" ht="0" hidden="1" customHeight="1"/>
    <row r="8" spans="1:30" ht="2.85" customHeight="1"/>
    <row r="9" spans="1:30" ht="5.6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4"/>
    </row>
    <row r="10" spans="1:30" ht="16.350000000000001" customHeight="1">
      <c r="B10" s="5"/>
      <c r="C10" s="6"/>
      <c r="D10" s="25" t="s">
        <v>5</v>
      </c>
      <c r="E10" s="26"/>
      <c r="F10" s="26"/>
      <c r="G10" s="26"/>
      <c r="H10" s="26"/>
      <c r="I10" s="26"/>
      <c r="J10" s="26"/>
      <c r="K10" s="27" t="s">
        <v>6</v>
      </c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6"/>
      <c r="AB10" s="7"/>
    </row>
    <row r="11" spans="1:30" ht="16.350000000000001" customHeight="1">
      <c r="B11" s="5"/>
      <c r="C11" s="6"/>
      <c r="D11" s="25" t="s">
        <v>7</v>
      </c>
      <c r="E11" s="26"/>
      <c r="F11" s="26"/>
      <c r="G11" s="26"/>
      <c r="H11" s="26"/>
      <c r="I11" s="26"/>
      <c r="J11" s="26"/>
      <c r="K11" s="27" t="s">
        <v>8</v>
      </c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6"/>
      <c r="AB11" s="7"/>
    </row>
    <row r="12" spans="1:30" ht="16.350000000000001" customHeight="1">
      <c r="B12" s="5"/>
      <c r="C12" s="6"/>
      <c r="D12" s="25" t="s">
        <v>2</v>
      </c>
      <c r="E12" s="26"/>
      <c r="F12" s="26"/>
      <c r="G12" s="26"/>
      <c r="H12" s="26"/>
      <c r="I12" s="26"/>
      <c r="J12" s="26"/>
      <c r="K12" s="27" t="s">
        <v>9</v>
      </c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6"/>
      <c r="AB12" s="7"/>
    </row>
    <row r="13" spans="1:30" ht="2.85" customHeight="1"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10"/>
    </row>
    <row r="14" spans="1:30" ht="2.85" customHeight="1"/>
    <row r="15" spans="1:30" ht="11.45" customHeight="1"/>
    <row r="16" spans="1:30" ht="2.85" customHeight="1"/>
    <row r="17" spans="2:29" ht="0" hidden="1" customHeight="1"/>
    <row r="18" spans="2:29" ht="17.100000000000001" customHeight="1">
      <c r="B18" s="28" t="s">
        <v>10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</row>
    <row r="19" spans="2:29" ht="2.85" customHeight="1"/>
    <row r="20" spans="2:29" ht="11.45" customHeight="1">
      <c r="B20" s="29" t="s">
        <v>11</v>
      </c>
      <c r="C20" s="30"/>
      <c r="D20" s="30"/>
      <c r="E20" s="31" t="s">
        <v>12</v>
      </c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29" t="s">
        <v>13</v>
      </c>
      <c r="W20" s="30"/>
      <c r="X20" s="29" t="s">
        <v>14</v>
      </c>
      <c r="Y20" s="30"/>
      <c r="Z20" s="30"/>
      <c r="AA20" s="30"/>
      <c r="AB20" s="30"/>
      <c r="AC20" s="30"/>
    </row>
    <row r="21" spans="2:29" ht="11.45" customHeight="1">
      <c r="B21" s="32" t="s">
        <v>15</v>
      </c>
      <c r="C21" s="19"/>
      <c r="D21" s="19"/>
      <c r="E21" s="33" t="s">
        <v>16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34" t="s">
        <v>2</v>
      </c>
      <c r="W21" s="19"/>
      <c r="X21" s="34" t="s">
        <v>2</v>
      </c>
      <c r="Y21" s="19"/>
      <c r="Z21" s="19"/>
      <c r="AA21" s="19"/>
      <c r="AB21" s="19"/>
      <c r="AC21" s="19"/>
    </row>
    <row r="22" spans="2:29" ht="11.25" customHeight="1">
      <c r="B22" s="35" t="s">
        <v>17</v>
      </c>
      <c r="C22" s="19"/>
      <c r="D22" s="19"/>
      <c r="E22" s="36" t="s">
        <v>18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35">
        <f>'Položky všech ceníků'!AG28</f>
        <v>0</v>
      </c>
      <c r="W22" s="19"/>
      <c r="X22" s="35">
        <f>V22</f>
        <v>0</v>
      </c>
      <c r="Y22" s="19"/>
      <c r="Z22" s="19"/>
      <c r="AA22" s="19"/>
      <c r="AB22" s="19"/>
      <c r="AC22" s="19"/>
    </row>
    <row r="23" spans="2:29" ht="11.45" customHeight="1">
      <c r="B23" s="35" t="s">
        <v>19</v>
      </c>
      <c r="C23" s="19"/>
      <c r="D23" s="19"/>
      <c r="E23" s="36" t="s">
        <v>20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35">
        <f>V27*0.05+V28*0.05</f>
        <v>0</v>
      </c>
      <c r="W23" s="19"/>
      <c r="X23" s="35">
        <f>V23</f>
        <v>0</v>
      </c>
      <c r="Y23" s="19"/>
      <c r="Z23" s="19"/>
      <c r="AA23" s="19"/>
      <c r="AB23" s="19"/>
      <c r="AC23" s="19"/>
    </row>
    <row r="24" spans="2:29" ht="11.45" customHeight="1">
      <c r="B24" s="35" t="s">
        <v>21</v>
      </c>
      <c r="C24" s="19"/>
      <c r="D24" s="19"/>
      <c r="E24" s="36" t="s">
        <v>22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35">
        <f>'Položky všech ceníků'!AG59</f>
        <v>0</v>
      </c>
      <c r="W24" s="19"/>
      <c r="X24" s="35">
        <f>V24</f>
        <v>0</v>
      </c>
      <c r="Y24" s="19"/>
      <c r="Z24" s="19"/>
      <c r="AA24" s="19"/>
      <c r="AB24" s="19"/>
      <c r="AC24" s="19"/>
    </row>
    <row r="25" spans="2:29" ht="11.45" customHeight="1">
      <c r="B25" s="35" t="s">
        <v>23</v>
      </c>
      <c r="C25" s="19"/>
      <c r="D25" s="19"/>
      <c r="E25" s="36" t="s">
        <v>24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35">
        <f>V24*0.016</f>
        <v>0</v>
      </c>
      <c r="W25" s="19"/>
      <c r="X25" s="35">
        <f>V25</f>
        <v>0</v>
      </c>
      <c r="Y25" s="19"/>
      <c r="Z25" s="19"/>
      <c r="AA25" s="19"/>
      <c r="AB25" s="19"/>
      <c r="AC25" s="19"/>
    </row>
    <row r="26" spans="2:29" ht="11.25" customHeight="1">
      <c r="B26" s="35" t="s">
        <v>25</v>
      </c>
      <c r="C26" s="19"/>
      <c r="D26" s="19"/>
      <c r="E26" s="36" t="s">
        <v>26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35">
        <f>'Položky všech ceníků'!AG81</f>
        <v>0</v>
      </c>
      <c r="W26" s="19"/>
      <c r="X26" s="35">
        <f>V26</f>
        <v>0</v>
      </c>
      <c r="Y26" s="19"/>
      <c r="Z26" s="19"/>
      <c r="AA26" s="19"/>
      <c r="AB26" s="19"/>
      <c r="AC26" s="19"/>
    </row>
    <row r="27" spans="2:29" ht="11.45" customHeight="1">
      <c r="B27" s="35" t="s">
        <v>27</v>
      </c>
      <c r="C27" s="19"/>
      <c r="D27" s="19"/>
      <c r="E27" s="36" t="s">
        <v>28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35">
        <f>SUM('Položky všech ceníků'!F121:G124)</f>
        <v>0</v>
      </c>
      <c r="W27" s="19"/>
      <c r="X27" s="35">
        <f>V27</f>
        <v>0</v>
      </c>
      <c r="Y27" s="19"/>
      <c r="Z27" s="19"/>
      <c r="AA27" s="19"/>
      <c r="AB27" s="19"/>
      <c r="AC27" s="19"/>
    </row>
    <row r="28" spans="2:29" ht="11.45" customHeight="1">
      <c r="B28" s="35" t="s">
        <v>29</v>
      </c>
      <c r="C28" s="19"/>
      <c r="D28" s="19"/>
      <c r="E28" s="36" t="s">
        <v>30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35">
        <f>V27*0.05</f>
        <v>0</v>
      </c>
      <c r="W28" s="19"/>
      <c r="X28" s="35">
        <f>V28</f>
        <v>0</v>
      </c>
      <c r="Y28" s="19"/>
      <c r="Z28" s="19"/>
      <c r="AA28" s="19"/>
      <c r="AB28" s="19"/>
      <c r="AC28" s="19"/>
    </row>
    <row r="29" spans="2:29" ht="11.45" customHeight="1">
      <c r="B29" s="32" t="s">
        <v>2</v>
      </c>
      <c r="C29" s="19"/>
      <c r="D29" s="19"/>
      <c r="E29" s="33" t="s">
        <v>31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34">
        <f>SUM(V22:V28)</f>
        <v>0</v>
      </c>
      <c r="W29" s="19"/>
      <c r="X29" s="34">
        <f>V29</f>
        <v>0</v>
      </c>
      <c r="Y29" s="19"/>
      <c r="Z29" s="19"/>
      <c r="AA29" s="19"/>
      <c r="AB29" s="19"/>
      <c r="AC29" s="19"/>
    </row>
    <row r="30" spans="2:29" ht="11.25" customHeight="1">
      <c r="B30" s="35" t="s">
        <v>2</v>
      </c>
      <c r="C30" s="19"/>
      <c r="D30" s="19"/>
      <c r="E30" s="36" t="s">
        <v>2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35" t="s">
        <v>2</v>
      </c>
      <c r="W30" s="19"/>
      <c r="X30" s="35" t="s">
        <v>2</v>
      </c>
      <c r="Y30" s="19"/>
      <c r="Z30" s="19"/>
      <c r="AA30" s="19"/>
      <c r="AB30" s="19"/>
      <c r="AC30" s="19"/>
    </row>
    <row r="31" spans="2:29" ht="11.45" customHeight="1">
      <c r="B31" s="32" t="s">
        <v>32</v>
      </c>
      <c r="C31" s="19"/>
      <c r="D31" s="19"/>
      <c r="E31" s="33" t="s">
        <v>33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34" t="s">
        <v>2</v>
      </c>
      <c r="W31" s="19"/>
      <c r="X31" s="34" t="s">
        <v>2</v>
      </c>
      <c r="Y31" s="19"/>
      <c r="Z31" s="19"/>
      <c r="AA31" s="19"/>
      <c r="AB31" s="19"/>
      <c r="AC31" s="19"/>
    </row>
    <row r="32" spans="2:29" ht="11.45" customHeight="1">
      <c r="B32" s="35" t="s">
        <v>34</v>
      </c>
      <c r="C32" s="19"/>
      <c r="D32" s="19"/>
      <c r="E32" s="36" t="s">
        <v>35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35">
        <f>V29*0.05</f>
        <v>0</v>
      </c>
      <c r="W32" s="19"/>
      <c r="X32" s="35">
        <f>V32</f>
        <v>0</v>
      </c>
      <c r="Y32" s="19"/>
      <c r="Z32" s="19"/>
      <c r="AA32" s="19"/>
      <c r="AB32" s="19"/>
      <c r="AC32" s="19"/>
    </row>
    <row r="33" spans="2:29" ht="11.45" customHeight="1">
      <c r="B33" s="32" t="s">
        <v>2</v>
      </c>
      <c r="C33" s="19"/>
      <c r="D33" s="19"/>
      <c r="E33" s="33" t="s">
        <v>36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34">
        <f>V32</f>
        <v>0</v>
      </c>
      <c r="W33" s="19"/>
      <c r="X33" s="34">
        <f>V33</f>
        <v>0</v>
      </c>
      <c r="Y33" s="19"/>
      <c r="Z33" s="19"/>
      <c r="AA33" s="19"/>
      <c r="AB33" s="19"/>
      <c r="AC33" s="19"/>
    </row>
    <row r="34" spans="2:29" ht="11.45" customHeight="1">
      <c r="B34" s="35" t="s">
        <v>2</v>
      </c>
      <c r="C34" s="19"/>
      <c r="D34" s="19"/>
      <c r="E34" s="36" t="s">
        <v>2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35" t="s">
        <v>2</v>
      </c>
      <c r="W34" s="19"/>
      <c r="X34" s="35" t="s">
        <v>2</v>
      </c>
      <c r="Y34" s="19"/>
      <c r="Z34" s="19"/>
      <c r="AA34" s="19"/>
      <c r="AB34" s="19"/>
      <c r="AC34" s="19"/>
    </row>
    <row r="35" spans="2:29" ht="11.25" customHeight="1">
      <c r="B35" s="37" t="s">
        <v>37</v>
      </c>
      <c r="C35" s="30"/>
      <c r="D35" s="30"/>
      <c r="E35" s="38" t="s">
        <v>38</v>
      </c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9">
        <f>V29+V32</f>
        <v>0</v>
      </c>
      <c r="W35" s="30"/>
      <c r="X35" s="39">
        <f>V35</f>
        <v>0</v>
      </c>
      <c r="Y35" s="30"/>
      <c r="Z35" s="30"/>
      <c r="AA35" s="30"/>
      <c r="AB35" s="30"/>
      <c r="AC35" s="30"/>
    </row>
    <row r="36" spans="2:29" ht="14.25" customHeight="1"/>
    <row r="37" spans="2:29" ht="11.45" customHeight="1">
      <c r="B37" s="40" t="s">
        <v>2</v>
      </c>
      <c r="C37" s="41"/>
      <c r="D37" s="41"/>
      <c r="E37" s="41"/>
      <c r="F37" s="41"/>
      <c r="G37" s="41"/>
      <c r="H37" s="41"/>
      <c r="J37" s="42" t="s">
        <v>13</v>
      </c>
      <c r="K37" s="41"/>
      <c r="L37" s="41"/>
      <c r="M37" s="42" t="s">
        <v>39</v>
      </c>
      <c r="N37" s="41"/>
      <c r="O37" s="41"/>
      <c r="P37" s="41"/>
      <c r="Q37" s="41"/>
      <c r="R37" s="42" t="s">
        <v>40</v>
      </c>
      <c r="S37" s="41"/>
    </row>
    <row r="38" spans="2:29" ht="11.25" customHeight="1">
      <c r="B38" s="42" t="s">
        <v>41</v>
      </c>
      <c r="C38" s="41"/>
      <c r="D38" s="41"/>
      <c r="E38" s="41"/>
      <c r="F38" s="41"/>
      <c r="G38" s="41"/>
      <c r="H38" s="41"/>
      <c r="I38" s="13"/>
      <c r="J38" s="42">
        <f>V35</f>
        <v>0</v>
      </c>
      <c r="K38" s="41"/>
      <c r="L38" s="41"/>
      <c r="M38" s="42">
        <f>J38*0.21</f>
        <v>0</v>
      </c>
      <c r="N38" s="41"/>
      <c r="O38" s="41"/>
      <c r="P38" s="41"/>
      <c r="Q38" s="41"/>
      <c r="R38" s="42">
        <f>J38+M38</f>
        <v>0</v>
      </c>
      <c r="S38" s="41"/>
    </row>
    <row r="39" spans="2:29" ht="0" hidden="1" customHeight="1"/>
    <row r="40" spans="2:29" ht="3" customHeight="1"/>
    <row r="41" spans="2:29" ht="11.25" customHeight="1">
      <c r="B41" s="43" t="s">
        <v>42</v>
      </c>
      <c r="C41" s="19"/>
      <c r="D41" s="19"/>
      <c r="E41" s="19"/>
      <c r="F41" s="19"/>
      <c r="G41" s="19"/>
      <c r="H41" s="19"/>
      <c r="J41" s="43">
        <f>J38</f>
        <v>0</v>
      </c>
      <c r="K41" s="19"/>
      <c r="L41" s="19"/>
      <c r="N41" s="43">
        <f>M38</f>
        <v>0</v>
      </c>
      <c r="O41" s="19"/>
      <c r="P41" s="19"/>
      <c r="Q41" s="19"/>
      <c r="R41" s="43">
        <f>R38</f>
        <v>0</v>
      </c>
      <c r="S41" s="19"/>
    </row>
    <row r="42" spans="2:29" ht="5.85" customHeight="1"/>
    <row r="43" spans="2:29" ht="2.85" customHeight="1"/>
    <row r="44" spans="2:29" ht="12.6" customHeight="1">
      <c r="B44" s="44" t="s">
        <v>43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</row>
    <row r="45" spans="2:29" ht="11.45" customHeight="1"/>
    <row r="46" spans="2:29" ht="11.45" customHeight="1">
      <c r="B46" s="34" t="s">
        <v>44</v>
      </c>
      <c r="C46" s="19"/>
      <c r="D46" s="19"/>
      <c r="E46" s="19"/>
      <c r="F46" s="33" t="s">
        <v>45</v>
      </c>
      <c r="G46" s="19"/>
      <c r="H46" s="19"/>
      <c r="I46" s="19"/>
      <c r="J46" s="19"/>
      <c r="K46" s="19"/>
    </row>
    <row r="47" spans="2:29" ht="11.45" customHeight="1">
      <c r="B47" s="34" t="s">
        <v>46</v>
      </c>
      <c r="C47" s="19"/>
      <c r="D47" s="19"/>
      <c r="E47" s="19"/>
      <c r="F47" s="33" t="s">
        <v>47</v>
      </c>
      <c r="G47" s="19"/>
      <c r="H47" s="19"/>
      <c r="I47" s="19"/>
      <c r="J47" s="19"/>
      <c r="K47" s="19"/>
    </row>
    <row r="48" spans="2:29" ht="11.25" customHeight="1">
      <c r="B48" s="34" t="s">
        <v>48</v>
      </c>
      <c r="C48" s="19"/>
      <c r="D48" s="19"/>
      <c r="E48" s="19"/>
      <c r="F48" s="33" t="s">
        <v>49</v>
      </c>
      <c r="G48" s="19"/>
      <c r="H48" s="19"/>
      <c r="I48" s="19"/>
      <c r="J48" s="19"/>
      <c r="K48" s="19"/>
    </row>
    <row r="49" ht="0" hidden="1" customHeight="1"/>
  </sheetData>
  <mergeCells count="96">
    <mergeCell ref="B48:E48"/>
    <mergeCell ref="F48:K48"/>
    <mergeCell ref="B44:P44"/>
    <mergeCell ref="B46:E46"/>
    <mergeCell ref="F46:K46"/>
    <mergeCell ref="B47:E47"/>
    <mergeCell ref="F47:K47"/>
    <mergeCell ref="B38:H38"/>
    <mergeCell ref="J38:L38"/>
    <mergeCell ref="M38:Q38"/>
    <mergeCell ref="R38:S38"/>
    <mergeCell ref="B41:H41"/>
    <mergeCell ref="J41:L41"/>
    <mergeCell ref="N41:Q41"/>
    <mergeCell ref="R41:S41"/>
    <mergeCell ref="B35:D35"/>
    <mergeCell ref="E35:U35"/>
    <mergeCell ref="V35:W35"/>
    <mergeCell ref="X35:AC35"/>
    <mergeCell ref="B37:H37"/>
    <mergeCell ref="J37:L37"/>
    <mergeCell ref="M37:Q37"/>
    <mergeCell ref="R37:S37"/>
    <mergeCell ref="B33:D33"/>
    <mergeCell ref="E33:U33"/>
    <mergeCell ref="V33:W33"/>
    <mergeCell ref="X33:AC33"/>
    <mergeCell ref="B34:D34"/>
    <mergeCell ref="E34:U34"/>
    <mergeCell ref="V34:W34"/>
    <mergeCell ref="X34:AC34"/>
    <mergeCell ref="B31:D31"/>
    <mergeCell ref="E31:U31"/>
    <mergeCell ref="V31:W31"/>
    <mergeCell ref="X31:AC31"/>
    <mergeCell ref="B32:D32"/>
    <mergeCell ref="E32:U32"/>
    <mergeCell ref="V32:W32"/>
    <mergeCell ref="X32:AC32"/>
    <mergeCell ref="B29:D29"/>
    <mergeCell ref="E29:U29"/>
    <mergeCell ref="V29:W29"/>
    <mergeCell ref="X29:AC29"/>
    <mergeCell ref="B30:D30"/>
    <mergeCell ref="E30:U30"/>
    <mergeCell ref="V30:W30"/>
    <mergeCell ref="X30:AC30"/>
    <mergeCell ref="B27:D27"/>
    <mergeCell ref="E27:U27"/>
    <mergeCell ref="V27:W27"/>
    <mergeCell ref="X27:AC27"/>
    <mergeCell ref="B28:D28"/>
    <mergeCell ref="E28:U28"/>
    <mergeCell ref="V28:W28"/>
    <mergeCell ref="X28:AC28"/>
    <mergeCell ref="B25:D25"/>
    <mergeCell ref="E25:U25"/>
    <mergeCell ref="V25:W25"/>
    <mergeCell ref="X25:AC25"/>
    <mergeCell ref="B26:D26"/>
    <mergeCell ref="E26:U26"/>
    <mergeCell ref="V26:W26"/>
    <mergeCell ref="X26:AC26"/>
    <mergeCell ref="B23:D23"/>
    <mergeCell ref="E23:U23"/>
    <mergeCell ref="V23:W23"/>
    <mergeCell ref="X23:AC23"/>
    <mergeCell ref="B24:D24"/>
    <mergeCell ref="E24:U24"/>
    <mergeCell ref="V24:W24"/>
    <mergeCell ref="X24:AC24"/>
    <mergeCell ref="B21:D21"/>
    <mergeCell ref="E21:U21"/>
    <mergeCell ref="V21:W21"/>
    <mergeCell ref="X21:AC21"/>
    <mergeCell ref="B22:D22"/>
    <mergeCell ref="E22:U22"/>
    <mergeCell ref="V22:W22"/>
    <mergeCell ref="X22:AC22"/>
    <mergeCell ref="D12:J12"/>
    <mergeCell ref="K12:Z12"/>
    <mergeCell ref="B18:AC18"/>
    <mergeCell ref="B20:D20"/>
    <mergeCell ref="E20:U20"/>
    <mergeCell ref="V20:W20"/>
    <mergeCell ref="X20:AC20"/>
    <mergeCell ref="A6:AD6"/>
    <mergeCell ref="D10:J10"/>
    <mergeCell ref="K10:Z10"/>
    <mergeCell ref="D11:J11"/>
    <mergeCell ref="K11:Z11"/>
    <mergeCell ref="P1:S1"/>
    <mergeCell ref="G2:Y2"/>
    <mergeCell ref="A4:G5"/>
    <mergeCell ref="O4:R5"/>
    <mergeCell ref="W4:X5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32"/>
  <sheetViews>
    <sheetView showGridLines="0" workbookViewId="0">
      <pane ySplit="7" topLeftCell="A127" activePane="bottomLeft" state="frozen"/>
      <selection pane="bottomLeft" activeCell="B117" sqref="B117:AE117"/>
    </sheetView>
  </sheetViews>
  <sheetFormatPr defaultRowHeight="15"/>
  <cols>
    <col min="1" max="1" width="0.5703125" customWidth="1"/>
    <col min="2" max="2" width="1.5703125" customWidth="1"/>
    <col min="3" max="3" width="4.28515625" customWidth="1"/>
    <col min="4" max="4" width="1.7109375" customWidth="1"/>
    <col min="5" max="5" width="0" hidden="1" customWidth="1"/>
    <col min="6" max="6" width="3.85546875" customWidth="1"/>
    <col min="7" max="7" width="0.5703125" customWidth="1"/>
    <col min="8" max="8" width="0.85546875" customWidth="1"/>
    <col min="9" max="9" width="1.85546875" customWidth="1"/>
    <col min="10" max="10" width="0" hidden="1" customWidth="1"/>
    <col min="11" max="11" width="1.5703125" customWidth="1"/>
    <col min="12" max="12" width="0.85546875" customWidth="1"/>
    <col min="13" max="13" width="0" hidden="1" customWidth="1"/>
    <col min="14" max="14" width="0.42578125" customWidth="1"/>
    <col min="15" max="15" width="6.42578125" customWidth="1"/>
    <col min="16" max="16" width="6.7109375" customWidth="1"/>
    <col min="17" max="18" width="3.5703125" customWidth="1"/>
    <col min="19" max="19" width="0.85546875" customWidth="1"/>
    <col min="20" max="20" width="2" customWidth="1"/>
    <col min="21" max="21" width="7" customWidth="1"/>
    <col min="22" max="22" width="7.5703125" customWidth="1"/>
    <col min="23" max="23" width="5.42578125" customWidth="1"/>
    <col min="24" max="24" width="8.85546875" customWidth="1"/>
    <col min="25" max="25" width="5.42578125" customWidth="1"/>
    <col min="26" max="26" width="3" customWidth="1"/>
    <col min="27" max="27" width="5.85546875" customWidth="1"/>
    <col min="28" max="28" width="4.5703125" customWidth="1"/>
    <col min="29" max="29" width="1" customWidth="1"/>
    <col min="30" max="30" width="5.28515625" customWidth="1"/>
    <col min="31" max="31" width="6.7109375" customWidth="1"/>
    <col min="32" max="32" width="0.5703125" customWidth="1"/>
    <col min="33" max="33" width="10" bestFit="1" customWidth="1"/>
  </cols>
  <sheetData>
    <row r="1" spans="1:32">
      <c r="U1" s="18" t="s">
        <v>0</v>
      </c>
      <c r="V1" s="19"/>
      <c r="W1" s="19"/>
    </row>
    <row r="2" spans="1:32">
      <c r="H2" s="20" t="s">
        <v>1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32" ht="0.2" customHeight="1"/>
    <row r="4" spans="1:32">
      <c r="A4" s="21" t="s">
        <v>2</v>
      </c>
      <c r="B4" s="19"/>
      <c r="C4" s="19"/>
      <c r="D4" s="19"/>
      <c r="E4" s="19"/>
      <c r="F4" s="19"/>
      <c r="G4" s="19"/>
      <c r="H4" s="19"/>
      <c r="R4" s="20" t="s">
        <v>2</v>
      </c>
      <c r="S4" s="19"/>
      <c r="T4" s="19"/>
      <c r="U4" s="19"/>
      <c r="Z4" s="23" t="s">
        <v>3</v>
      </c>
      <c r="AA4" s="19"/>
      <c r="AB4" s="19"/>
    </row>
    <row r="5" spans="1:32">
      <c r="A5" s="22"/>
      <c r="B5" s="22"/>
      <c r="C5" s="22"/>
      <c r="D5" s="22"/>
      <c r="E5" s="22"/>
      <c r="F5" s="22"/>
      <c r="G5" s="22"/>
      <c r="H5" s="22"/>
      <c r="I5" s="1"/>
      <c r="J5" s="1"/>
      <c r="K5" s="1"/>
      <c r="L5" s="1"/>
      <c r="M5" s="1"/>
      <c r="N5" s="1"/>
      <c r="O5" s="1"/>
      <c r="P5" s="1"/>
      <c r="Q5" s="1"/>
      <c r="R5" s="22"/>
      <c r="S5" s="22"/>
      <c r="T5" s="22"/>
      <c r="U5" s="22"/>
      <c r="V5" s="1"/>
      <c r="W5" s="1"/>
      <c r="X5" s="1"/>
      <c r="Y5" s="1"/>
      <c r="Z5" s="22"/>
      <c r="AA5" s="22"/>
      <c r="AB5" s="22"/>
      <c r="AC5" s="1"/>
      <c r="AD5" s="1"/>
      <c r="AE5" s="1"/>
      <c r="AF5" s="1"/>
    </row>
    <row r="6" spans="1:32" ht="11.25" customHeight="1">
      <c r="A6" s="24" t="s">
        <v>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ht="0" hidden="1" customHeight="1"/>
    <row r="8" spans="1:32" ht="2.85" customHeight="1"/>
    <row r="9" spans="1:32" ht="17.100000000000001" customHeight="1">
      <c r="B9" s="28" t="s">
        <v>50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32" ht="2.85" customHeight="1"/>
    <row r="11" spans="1:32" ht="22.5">
      <c r="B11" s="45" t="s">
        <v>51</v>
      </c>
      <c r="C11" s="46"/>
      <c r="D11" s="47" t="s">
        <v>52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 t="s">
        <v>12</v>
      </c>
      <c r="P11" s="46"/>
      <c r="Q11" s="46"/>
      <c r="R11" s="46"/>
      <c r="S11" s="46"/>
      <c r="T11" s="46"/>
      <c r="U11" s="46"/>
      <c r="V11" s="46"/>
      <c r="W11" s="45" t="s">
        <v>53</v>
      </c>
      <c r="X11" s="46"/>
      <c r="Y11" s="45" t="s">
        <v>54</v>
      </c>
      <c r="Z11" s="46"/>
      <c r="AA11" s="15" t="s">
        <v>55</v>
      </c>
      <c r="AB11" s="45" t="s">
        <v>56</v>
      </c>
      <c r="AC11" s="46"/>
      <c r="AD11" s="46"/>
      <c r="AE11" s="14" t="s">
        <v>57</v>
      </c>
    </row>
    <row r="12" spans="1:32">
      <c r="B12" s="35">
        <v>1</v>
      </c>
      <c r="C12" s="19"/>
      <c r="D12" s="36" t="s">
        <v>58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36" t="s">
        <v>59</v>
      </c>
      <c r="P12" s="19"/>
      <c r="Q12" s="19"/>
      <c r="R12" s="19"/>
      <c r="S12" s="19"/>
      <c r="T12" s="19"/>
      <c r="U12" s="19"/>
      <c r="V12" s="19"/>
      <c r="W12" s="48">
        <v>0</v>
      </c>
      <c r="X12" s="19"/>
      <c r="Y12" s="35" t="s">
        <v>60</v>
      </c>
      <c r="Z12" s="19"/>
      <c r="AA12" s="12" t="s">
        <v>61</v>
      </c>
      <c r="AB12" s="48">
        <f>W12*Y12</f>
        <v>0</v>
      </c>
      <c r="AC12" s="19"/>
      <c r="AD12" s="19"/>
      <c r="AE12" s="11" t="s">
        <v>62</v>
      </c>
    </row>
    <row r="13" spans="1:32">
      <c r="B13" s="35">
        <v>2</v>
      </c>
      <c r="C13" s="19"/>
      <c r="D13" s="36" t="s">
        <v>63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36" t="s">
        <v>64</v>
      </c>
      <c r="P13" s="19"/>
      <c r="Q13" s="19"/>
      <c r="R13" s="19"/>
      <c r="S13" s="19"/>
      <c r="T13" s="19"/>
      <c r="U13" s="19"/>
      <c r="V13" s="19"/>
      <c r="W13" s="48">
        <v>0</v>
      </c>
      <c r="X13" s="19"/>
      <c r="Y13" s="35" t="s">
        <v>65</v>
      </c>
      <c r="Z13" s="19"/>
      <c r="AA13" s="12" t="s">
        <v>61</v>
      </c>
      <c r="AB13" s="48">
        <f t="shared" ref="AB13:AB27" si="0">W13*Y13</f>
        <v>0</v>
      </c>
      <c r="AC13" s="19"/>
      <c r="AD13" s="19"/>
      <c r="AE13" s="11" t="s">
        <v>62</v>
      </c>
    </row>
    <row r="14" spans="1:32">
      <c r="B14" s="35">
        <v>3</v>
      </c>
      <c r="C14" s="19"/>
      <c r="D14" s="36" t="s">
        <v>66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36" t="s">
        <v>67</v>
      </c>
      <c r="P14" s="19"/>
      <c r="Q14" s="19"/>
      <c r="R14" s="19"/>
      <c r="S14" s="19"/>
      <c r="T14" s="19"/>
      <c r="U14" s="19"/>
      <c r="V14" s="19"/>
      <c r="W14" s="48">
        <v>0</v>
      </c>
      <c r="X14" s="19"/>
      <c r="Y14" s="35" t="s">
        <v>68</v>
      </c>
      <c r="Z14" s="19"/>
      <c r="AA14" s="12" t="s">
        <v>61</v>
      </c>
      <c r="AB14" s="48">
        <f t="shared" si="0"/>
        <v>0</v>
      </c>
      <c r="AC14" s="19"/>
      <c r="AD14" s="19"/>
      <c r="AE14" s="11" t="s">
        <v>62</v>
      </c>
    </row>
    <row r="15" spans="1:32">
      <c r="B15" s="35">
        <v>4</v>
      </c>
      <c r="C15" s="19"/>
      <c r="D15" s="36" t="s">
        <v>66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36" t="s">
        <v>67</v>
      </c>
      <c r="P15" s="19"/>
      <c r="Q15" s="19"/>
      <c r="R15" s="19"/>
      <c r="S15" s="19"/>
      <c r="T15" s="19"/>
      <c r="U15" s="19"/>
      <c r="V15" s="19"/>
      <c r="W15" s="48">
        <v>0</v>
      </c>
      <c r="X15" s="19"/>
      <c r="Y15" s="35" t="s">
        <v>69</v>
      </c>
      <c r="Z15" s="19"/>
      <c r="AA15" s="12" t="s">
        <v>61</v>
      </c>
      <c r="AB15" s="48">
        <f t="shared" si="0"/>
        <v>0</v>
      </c>
      <c r="AC15" s="19"/>
      <c r="AD15" s="19"/>
      <c r="AE15" s="11" t="s">
        <v>62</v>
      </c>
    </row>
    <row r="16" spans="1:32">
      <c r="B16" s="35">
        <v>5</v>
      </c>
      <c r="C16" s="19"/>
      <c r="D16" s="36" t="s">
        <v>70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36" t="s">
        <v>71</v>
      </c>
      <c r="P16" s="19"/>
      <c r="Q16" s="19"/>
      <c r="R16" s="19"/>
      <c r="S16" s="19"/>
      <c r="T16" s="19"/>
      <c r="U16" s="19"/>
      <c r="V16" s="19"/>
      <c r="W16" s="48">
        <v>0</v>
      </c>
      <c r="X16" s="19"/>
      <c r="Y16" s="35" t="s">
        <v>72</v>
      </c>
      <c r="Z16" s="19"/>
      <c r="AA16" s="12" t="s">
        <v>61</v>
      </c>
      <c r="AB16" s="48">
        <f t="shared" si="0"/>
        <v>0</v>
      </c>
      <c r="AC16" s="19"/>
      <c r="AD16" s="19"/>
      <c r="AE16" s="11" t="s">
        <v>62</v>
      </c>
    </row>
    <row r="17" spans="2:33">
      <c r="B17" s="35">
        <v>6</v>
      </c>
      <c r="C17" s="19"/>
      <c r="D17" s="36" t="s">
        <v>70</v>
      </c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36" t="s">
        <v>71</v>
      </c>
      <c r="P17" s="19"/>
      <c r="Q17" s="19"/>
      <c r="R17" s="19"/>
      <c r="S17" s="19"/>
      <c r="T17" s="19"/>
      <c r="U17" s="19"/>
      <c r="V17" s="19"/>
      <c r="W17" s="48">
        <v>0</v>
      </c>
      <c r="X17" s="19"/>
      <c r="Y17" s="35" t="s">
        <v>68</v>
      </c>
      <c r="Z17" s="19"/>
      <c r="AA17" s="12" t="s">
        <v>61</v>
      </c>
      <c r="AB17" s="48">
        <f t="shared" si="0"/>
        <v>0</v>
      </c>
      <c r="AC17" s="19"/>
      <c r="AD17" s="19"/>
      <c r="AE17" s="11" t="s">
        <v>62</v>
      </c>
    </row>
    <row r="18" spans="2:33">
      <c r="B18" s="35">
        <v>7</v>
      </c>
      <c r="C18" s="19"/>
      <c r="D18" s="36" t="s">
        <v>73</v>
      </c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36" t="s">
        <v>74</v>
      </c>
      <c r="P18" s="19"/>
      <c r="Q18" s="19"/>
      <c r="R18" s="19"/>
      <c r="S18" s="19"/>
      <c r="T18" s="19"/>
      <c r="U18" s="19"/>
      <c r="V18" s="19"/>
      <c r="W18" s="48">
        <v>0</v>
      </c>
      <c r="X18" s="19"/>
      <c r="Y18" s="35" t="s">
        <v>68</v>
      </c>
      <c r="Z18" s="19"/>
      <c r="AA18" s="12" t="s">
        <v>61</v>
      </c>
      <c r="AB18" s="48">
        <f t="shared" si="0"/>
        <v>0</v>
      </c>
      <c r="AC18" s="19"/>
      <c r="AD18" s="19"/>
      <c r="AE18" s="11" t="s">
        <v>62</v>
      </c>
    </row>
    <row r="19" spans="2:33">
      <c r="B19" s="35">
        <v>8</v>
      </c>
      <c r="C19" s="19"/>
      <c r="D19" s="36" t="s">
        <v>75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36" t="s">
        <v>76</v>
      </c>
      <c r="P19" s="19"/>
      <c r="Q19" s="19"/>
      <c r="R19" s="19"/>
      <c r="S19" s="19"/>
      <c r="T19" s="19"/>
      <c r="U19" s="19"/>
      <c r="V19" s="19"/>
      <c r="W19" s="48">
        <v>0</v>
      </c>
      <c r="X19" s="19"/>
      <c r="Y19" s="35" t="s">
        <v>72</v>
      </c>
      <c r="Z19" s="19"/>
      <c r="AA19" s="12" t="s">
        <v>61</v>
      </c>
      <c r="AB19" s="48">
        <f t="shared" si="0"/>
        <v>0</v>
      </c>
      <c r="AC19" s="19"/>
      <c r="AD19" s="19"/>
      <c r="AE19" s="11" t="s">
        <v>62</v>
      </c>
    </row>
    <row r="20" spans="2:33">
      <c r="B20" s="35">
        <v>9</v>
      </c>
      <c r="C20" s="19"/>
      <c r="D20" s="36" t="s">
        <v>77</v>
      </c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36" t="s">
        <v>78</v>
      </c>
      <c r="P20" s="19"/>
      <c r="Q20" s="19"/>
      <c r="R20" s="19"/>
      <c r="S20" s="19"/>
      <c r="T20" s="19"/>
      <c r="U20" s="19"/>
      <c r="V20" s="19"/>
      <c r="W20" s="48">
        <v>0</v>
      </c>
      <c r="X20" s="19"/>
      <c r="Y20" s="35" t="s">
        <v>68</v>
      </c>
      <c r="Z20" s="19"/>
      <c r="AA20" s="12" t="s">
        <v>61</v>
      </c>
      <c r="AB20" s="48">
        <f t="shared" si="0"/>
        <v>0</v>
      </c>
      <c r="AC20" s="19"/>
      <c r="AD20" s="19"/>
      <c r="AE20" s="11" t="s">
        <v>62</v>
      </c>
    </row>
    <row r="21" spans="2:33">
      <c r="B21" s="35">
        <v>10</v>
      </c>
      <c r="C21" s="19"/>
      <c r="D21" s="36" t="s">
        <v>79</v>
      </c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36" t="s">
        <v>80</v>
      </c>
      <c r="P21" s="19"/>
      <c r="Q21" s="19"/>
      <c r="R21" s="19"/>
      <c r="S21" s="19"/>
      <c r="T21" s="19"/>
      <c r="U21" s="19"/>
      <c r="V21" s="19"/>
      <c r="W21" s="48">
        <v>0</v>
      </c>
      <c r="X21" s="19"/>
      <c r="Y21" s="35" t="s">
        <v>72</v>
      </c>
      <c r="Z21" s="19"/>
      <c r="AA21" s="12" t="s">
        <v>61</v>
      </c>
      <c r="AB21" s="48">
        <f t="shared" si="0"/>
        <v>0</v>
      </c>
      <c r="AC21" s="19"/>
      <c r="AD21" s="19"/>
      <c r="AE21" s="11" t="s">
        <v>62</v>
      </c>
    </row>
    <row r="22" spans="2:33">
      <c r="B22" s="35">
        <v>11</v>
      </c>
      <c r="C22" s="19"/>
      <c r="D22" s="36" t="s">
        <v>81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36" t="s">
        <v>82</v>
      </c>
      <c r="P22" s="19"/>
      <c r="Q22" s="19"/>
      <c r="R22" s="19"/>
      <c r="S22" s="19"/>
      <c r="T22" s="19"/>
      <c r="U22" s="19"/>
      <c r="V22" s="19"/>
      <c r="W22" s="48">
        <v>0</v>
      </c>
      <c r="X22" s="19"/>
      <c r="Y22" s="35" t="s">
        <v>83</v>
      </c>
      <c r="Z22" s="19"/>
      <c r="AA22" s="12" t="s">
        <v>84</v>
      </c>
      <c r="AB22" s="48">
        <f t="shared" si="0"/>
        <v>0</v>
      </c>
      <c r="AC22" s="19"/>
      <c r="AD22" s="19"/>
      <c r="AE22" s="11" t="s">
        <v>62</v>
      </c>
    </row>
    <row r="23" spans="2:33">
      <c r="B23" s="35">
        <v>12</v>
      </c>
      <c r="C23" s="19"/>
      <c r="D23" s="36" t="s">
        <v>85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36" t="s">
        <v>86</v>
      </c>
      <c r="P23" s="19"/>
      <c r="Q23" s="19"/>
      <c r="R23" s="19"/>
      <c r="S23" s="19"/>
      <c r="T23" s="19"/>
      <c r="U23" s="19"/>
      <c r="V23" s="19"/>
      <c r="W23" s="48">
        <v>0</v>
      </c>
      <c r="X23" s="19"/>
      <c r="Y23" s="35" t="s">
        <v>87</v>
      </c>
      <c r="Z23" s="19"/>
      <c r="AA23" s="12" t="s">
        <v>61</v>
      </c>
      <c r="AB23" s="48">
        <f t="shared" si="0"/>
        <v>0</v>
      </c>
      <c r="AC23" s="19"/>
      <c r="AD23" s="19"/>
      <c r="AE23" s="11" t="s">
        <v>62</v>
      </c>
    </row>
    <row r="24" spans="2:33">
      <c r="B24" s="35">
        <v>13</v>
      </c>
      <c r="C24" s="19"/>
      <c r="D24" s="36" t="s">
        <v>85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36" t="s">
        <v>86</v>
      </c>
      <c r="P24" s="19"/>
      <c r="Q24" s="19"/>
      <c r="R24" s="19"/>
      <c r="S24" s="19"/>
      <c r="T24" s="19"/>
      <c r="U24" s="19"/>
      <c r="V24" s="19"/>
      <c r="W24" s="48">
        <v>0</v>
      </c>
      <c r="X24" s="19"/>
      <c r="Y24" s="35" t="s">
        <v>88</v>
      </c>
      <c r="Z24" s="19"/>
      <c r="AA24" s="12" t="s">
        <v>61</v>
      </c>
      <c r="AB24" s="48">
        <f t="shared" si="0"/>
        <v>0</v>
      </c>
      <c r="AC24" s="19"/>
      <c r="AD24" s="19"/>
      <c r="AE24" s="11" t="s">
        <v>62</v>
      </c>
    </row>
    <row r="25" spans="2:33">
      <c r="B25" s="35">
        <v>14</v>
      </c>
      <c r="C25" s="19"/>
      <c r="D25" s="36" t="s">
        <v>89</v>
      </c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36" t="s">
        <v>90</v>
      </c>
      <c r="P25" s="19"/>
      <c r="Q25" s="19"/>
      <c r="R25" s="19"/>
      <c r="S25" s="19"/>
      <c r="T25" s="19"/>
      <c r="U25" s="19"/>
      <c r="V25" s="19"/>
      <c r="W25" s="48">
        <v>0</v>
      </c>
      <c r="X25" s="19"/>
      <c r="Y25" s="35" t="s">
        <v>91</v>
      </c>
      <c r="Z25" s="19"/>
      <c r="AA25" s="12" t="s">
        <v>84</v>
      </c>
      <c r="AB25" s="48">
        <f t="shared" si="0"/>
        <v>0</v>
      </c>
      <c r="AC25" s="19"/>
      <c r="AD25" s="19"/>
      <c r="AE25" s="11" t="s">
        <v>62</v>
      </c>
    </row>
    <row r="26" spans="2:33">
      <c r="B26" s="35">
        <v>15</v>
      </c>
      <c r="C26" s="19"/>
      <c r="D26" s="36" t="s">
        <v>92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36" t="s">
        <v>93</v>
      </c>
      <c r="P26" s="19"/>
      <c r="Q26" s="19"/>
      <c r="R26" s="19"/>
      <c r="S26" s="19"/>
      <c r="T26" s="19"/>
      <c r="U26" s="19"/>
      <c r="V26" s="19"/>
      <c r="W26" s="48">
        <v>0</v>
      </c>
      <c r="X26" s="19"/>
      <c r="Y26" s="35" t="s">
        <v>94</v>
      </c>
      <c r="Z26" s="19"/>
      <c r="AA26" s="12" t="s">
        <v>84</v>
      </c>
      <c r="AB26" s="48">
        <f t="shared" si="0"/>
        <v>0</v>
      </c>
      <c r="AC26" s="19"/>
      <c r="AD26" s="19"/>
      <c r="AE26" s="11" t="s">
        <v>62</v>
      </c>
    </row>
    <row r="27" spans="2:33">
      <c r="B27" s="35">
        <v>16</v>
      </c>
      <c r="C27" s="19"/>
      <c r="D27" s="36" t="s">
        <v>95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36" t="s">
        <v>96</v>
      </c>
      <c r="P27" s="19"/>
      <c r="Q27" s="19"/>
      <c r="R27" s="19"/>
      <c r="S27" s="19"/>
      <c r="T27" s="19"/>
      <c r="U27" s="19"/>
      <c r="V27" s="19"/>
      <c r="W27" s="48">
        <v>0</v>
      </c>
      <c r="X27" s="19"/>
      <c r="Y27" s="35" t="s">
        <v>97</v>
      </c>
      <c r="Z27" s="19"/>
      <c r="AA27" s="12" t="s">
        <v>84</v>
      </c>
      <c r="AB27" s="48">
        <f t="shared" si="0"/>
        <v>0</v>
      </c>
      <c r="AC27" s="19"/>
      <c r="AD27" s="19"/>
      <c r="AE27" s="11" t="s">
        <v>62</v>
      </c>
    </row>
    <row r="28" spans="2:33" ht="11.25" customHeight="1">
      <c r="B28" s="52">
        <v>0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G28" s="51">
        <f>SUM(AB12:AB27)</f>
        <v>0</v>
      </c>
    </row>
    <row r="29" spans="2:33" ht="0" hidden="1" customHeight="1"/>
    <row r="30" spans="2:33" ht="2.85" customHeight="1"/>
    <row r="31" spans="2:33" ht="11.25" customHeight="1">
      <c r="B31" s="33" t="s">
        <v>98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</row>
    <row r="32" spans="2:33" ht="1.5" customHeight="1"/>
    <row r="33" spans="2:31" ht="11.25" customHeight="1">
      <c r="C33" s="35" t="s">
        <v>99</v>
      </c>
      <c r="D33" s="19"/>
      <c r="F33" s="48">
        <f>AG28</f>
        <v>0</v>
      </c>
      <c r="G33" s="19"/>
      <c r="H33" s="19"/>
      <c r="I33" s="19"/>
      <c r="J33" s="19"/>
      <c r="K33" s="19"/>
      <c r="L33" s="36" t="s">
        <v>100</v>
      </c>
      <c r="M33" s="19"/>
      <c r="N33" s="19"/>
      <c r="O33" s="19"/>
      <c r="P33" s="19"/>
      <c r="Q33" s="19"/>
      <c r="R33" s="19"/>
    </row>
    <row r="34" spans="2:31" ht="9.9499999999999993" customHeight="1"/>
    <row r="35" spans="2:31" ht="11.45" customHeight="1">
      <c r="B35" s="40" t="s">
        <v>2</v>
      </c>
      <c r="C35" s="41"/>
      <c r="D35" s="41"/>
      <c r="E35" s="41"/>
      <c r="F35" s="41"/>
      <c r="G35" s="41"/>
      <c r="H35" s="41"/>
      <c r="I35" s="41"/>
      <c r="K35" s="42" t="s">
        <v>13</v>
      </c>
      <c r="L35" s="41"/>
      <c r="M35" s="41"/>
      <c r="N35" s="41"/>
      <c r="O35" s="41"/>
      <c r="P35" s="41"/>
    </row>
    <row r="36" spans="2:31" ht="11.25" customHeight="1">
      <c r="B36" s="42" t="s">
        <v>14</v>
      </c>
      <c r="C36" s="41"/>
      <c r="D36" s="41"/>
      <c r="E36" s="41"/>
      <c r="F36" s="41"/>
      <c r="G36" s="41"/>
      <c r="H36" s="41"/>
      <c r="I36" s="41"/>
      <c r="J36" s="13"/>
      <c r="K36" s="53">
        <f>F33</f>
        <v>0</v>
      </c>
      <c r="L36" s="41"/>
      <c r="M36" s="41"/>
      <c r="N36" s="41"/>
      <c r="O36" s="41"/>
      <c r="P36" s="41"/>
    </row>
    <row r="37" spans="2:31" ht="0" hidden="1" customHeight="1"/>
    <row r="38" spans="2:31" ht="3" customHeight="1"/>
    <row r="39" spans="2:31" ht="11.25" customHeight="1">
      <c r="B39" s="43" t="s">
        <v>42</v>
      </c>
      <c r="C39" s="19"/>
      <c r="D39" s="19"/>
      <c r="E39" s="19"/>
      <c r="F39" s="19"/>
      <c r="G39" s="19"/>
      <c r="H39" s="19"/>
      <c r="I39" s="19"/>
      <c r="K39" s="54">
        <f>K36</f>
        <v>0</v>
      </c>
      <c r="L39" s="19"/>
      <c r="M39" s="19"/>
      <c r="N39" s="19"/>
      <c r="O39" s="19"/>
      <c r="P39" s="19"/>
    </row>
    <row r="40" spans="2:31" ht="5.65" customHeight="1">
      <c r="P40" s="51">
        <f>K36</f>
        <v>0</v>
      </c>
    </row>
    <row r="41" spans="2:31" ht="2.85" customHeight="1"/>
    <row r="42" spans="2:31" ht="0" hidden="1" customHeight="1"/>
    <row r="43" spans="2:31" ht="17.100000000000001" customHeight="1">
      <c r="B43" s="28" t="s">
        <v>101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</row>
    <row r="44" spans="2:31" ht="2.85" customHeight="1"/>
    <row r="45" spans="2:31" ht="22.5">
      <c r="B45" s="45" t="s">
        <v>51</v>
      </c>
      <c r="C45" s="46"/>
      <c r="D45" s="47" t="s">
        <v>52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7" t="s">
        <v>12</v>
      </c>
      <c r="P45" s="46"/>
      <c r="Q45" s="46"/>
      <c r="R45" s="46"/>
      <c r="S45" s="46"/>
      <c r="T45" s="46"/>
      <c r="U45" s="46"/>
      <c r="V45" s="46"/>
      <c r="W45" s="45" t="s">
        <v>53</v>
      </c>
      <c r="X45" s="46"/>
      <c r="Y45" s="45" t="s">
        <v>54</v>
      </c>
      <c r="Z45" s="46"/>
      <c r="AA45" s="15" t="s">
        <v>55</v>
      </c>
      <c r="AB45" s="45" t="s">
        <v>56</v>
      </c>
      <c r="AC45" s="46"/>
      <c r="AD45" s="46"/>
      <c r="AE45" s="14" t="s">
        <v>57</v>
      </c>
    </row>
    <row r="46" spans="2:31">
      <c r="B46" s="35">
        <v>1</v>
      </c>
      <c r="C46" s="19"/>
      <c r="D46" s="36" t="s">
        <v>102</v>
      </c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36" t="s">
        <v>103</v>
      </c>
      <c r="P46" s="19"/>
      <c r="Q46" s="19"/>
      <c r="R46" s="19"/>
      <c r="S46" s="19"/>
      <c r="T46" s="19"/>
      <c r="U46" s="19"/>
      <c r="V46" s="19"/>
      <c r="W46" s="48">
        <v>0</v>
      </c>
      <c r="X46" s="19"/>
      <c r="Y46" s="35" t="s">
        <v>68</v>
      </c>
      <c r="Z46" s="19"/>
      <c r="AA46" s="12" t="s">
        <v>104</v>
      </c>
      <c r="AB46" s="48">
        <f>W46*Y46</f>
        <v>0</v>
      </c>
      <c r="AC46" s="19"/>
      <c r="AD46" s="19"/>
      <c r="AE46" s="11" t="s">
        <v>62</v>
      </c>
    </row>
    <row r="47" spans="2:31">
      <c r="B47" s="35">
        <v>2</v>
      </c>
      <c r="C47" s="19"/>
      <c r="D47" s="36" t="s">
        <v>105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36" t="s">
        <v>106</v>
      </c>
      <c r="P47" s="19"/>
      <c r="Q47" s="19"/>
      <c r="R47" s="19"/>
      <c r="S47" s="19"/>
      <c r="T47" s="19"/>
      <c r="U47" s="19"/>
      <c r="V47" s="19"/>
      <c r="W47" s="48">
        <v>0</v>
      </c>
      <c r="X47" s="19"/>
      <c r="Y47" s="35" t="s">
        <v>72</v>
      </c>
      <c r="Z47" s="19"/>
      <c r="AA47" s="12" t="s">
        <v>104</v>
      </c>
      <c r="AB47" s="48">
        <f t="shared" ref="AB47:AB58" si="1">W47*Y47</f>
        <v>0</v>
      </c>
      <c r="AC47" s="19"/>
      <c r="AD47" s="19"/>
      <c r="AE47" s="11" t="s">
        <v>62</v>
      </c>
    </row>
    <row r="48" spans="2:31">
      <c r="B48" s="35">
        <v>3</v>
      </c>
      <c r="C48" s="19"/>
      <c r="D48" s="36" t="s">
        <v>107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36" t="s">
        <v>108</v>
      </c>
      <c r="P48" s="19"/>
      <c r="Q48" s="19"/>
      <c r="R48" s="19"/>
      <c r="S48" s="19"/>
      <c r="T48" s="19"/>
      <c r="U48" s="19"/>
      <c r="V48" s="19"/>
      <c r="W48" s="48">
        <v>0</v>
      </c>
      <c r="X48" s="19"/>
      <c r="Y48" s="35" t="s">
        <v>109</v>
      </c>
      <c r="Z48" s="19"/>
      <c r="AA48" s="12" t="s">
        <v>110</v>
      </c>
      <c r="AB48" s="48">
        <f t="shared" si="1"/>
        <v>0</v>
      </c>
      <c r="AC48" s="19"/>
      <c r="AD48" s="19"/>
      <c r="AE48" s="11" t="s">
        <v>62</v>
      </c>
    </row>
    <row r="49" spans="2:33">
      <c r="B49" s="35">
        <v>4</v>
      </c>
      <c r="C49" s="19"/>
      <c r="D49" s="36" t="s">
        <v>111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36" t="s">
        <v>112</v>
      </c>
      <c r="P49" s="19"/>
      <c r="Q49" s="19"/>
      <c r="R49" s="19"/>
      <c r="S49" s="19"/>
      <c r="T49" s="19"/>
      <c r="U49" s="19"/>
      <c r="V49" s="19"/>
      <c r="W49" s="48">
        <v>0</v>
      </c>
      <c r="X49" s="19"/>
      <c r="Y49" s="35" t="s">
        <v>113</v>
      </c>
      <c r="Z49" s="19"/>
      <c r="AA49" s="12" t="s">
        <v>84</v>
      </c>
      <c r="AB49" s="48">
        <f t="shared" si="1"/>
        <v>0</v>
      </c>
      <c r="AC49" s="19"/>
      <c r="AD49" s="19"/>
      <c r="AE49" s="11" t="s">
        <v>62</v>
      </c>
    </row>
    <row r="50" spans="2:33">
      <c r="B50" s="35">
        <v>5</v>
      </c>
      <c r="C50" s="19"/>
      <c r="D50" s="36" t="s">
        <v>114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36" t="s">
        <v>115</v>
      </c>
      <c r="P50" s="19"/>
      <c r="Q50" s="19"/>
      <c r="R50" s="19"/>
      <c r="S50" s="19"/>
      <c r="T50" s="19"/>
      <c r="U50" s="19"/>
      <c r="V50" s="19"/>
      <c r="W50" s="48">
        <v>0</v>
      </c>
      <c r="X50" s="19"/>
      <c r="Y50" s="35" t="s">
        <v>116</v>
      </c>
      <c r="Z50" s="19"/>
      <c r="AA50" s="12" t="s">
        <v>84</v>
      </c>
      <c r="AB50" s="48">
        <f t="shared" si="1"/>
        <v>0</v>
      </c>
      <c r="AC50" s="19"/>
      <c r="AD50" s="19"/>
      <c r="AE50" s="11" t="s">
        <v>62</v>
      </c>
    </row>
    <row r="51" spans="2:33">
      <c r="B51" s="35">
        <v>6</v>
      </c>
      <c r="C51" s="19"/>
      <c r="D51" s="36" t="s">
        <v>117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36" t="s">
        <v>118</v>
      </c>
      <c r="P51" s="19"/>
      <c r="Q51" s="19"/>
      <c r="R51" s="19"/>
      <c r="S51" s="19"/>
      <c r="T51" s="19"/>
      <c r="U51" s="19"/>
      <c r="V51" s="19"/>
      <c r="W51" s="48">
        <v>0</v>
      </c>
      <c r="X51" s="19"/>
      <c r="Y51" s="35" t="s">
        <v>119</v>
      </c>
      <c r="Z51" s="19"/>
      <c r="AA51" s="12" t="s">
        <v>110</v>
      </c>
      <c r="AB51" s="48">
        <f t="shared" si="1"/>
        <v>0</v>
      </c>
      <c r="AC51" s="19"/>
      <c r="AD51" s="19"/>
      <c r="AE51" s="11" t="s">
        <v>62</v>
      </c>
    </row>
    <row r="52" spans="2:33">
      <c r="B52" s="35">
        <v>7</v>
      </c>
      <c r="C52" s="19"/>
      <c r="D52" s="36" t="s">
        <v>120</v>
      </c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36" t="s">
        <v>121</v>
      </c>
      <c r="P52" s="19"/>
      <c r="Q52" s="19"/>
      <c r="R52" s="19"/>
      <c r="S52" s="19"/>
      <c r="T52" s="19"/>
      <c r="U52" s="19"/>
      <c r="V52" s="19"/>
      <c r="W52" s="48">
        <v>0</v>
      </c>
      <c r="X52" s="19"/>
      <c r="Y52" s="35" t="s">
        <v>122</v>
      </c>
      <c r="Z52" s="19"/>
      <c r="AA52" s="12" t="s">
        <v>84</v>
      </c>
      <c r="AB52" s="48">
        <f t="shared" si="1"/>
        <v>0</v>
      </c>
      <c r="AC52" s="19"/>
      <c r="AD52" s="19"/>
      <c r="AE52" s="11" t="s">
        <v>62</v>
      </c>
    </row>
    <row r="53" spans="2:33">
      <c r="B53" s="35">
        <v>8</v>
      </c>
      <c r="C53" s="19"/>
      <c r="D53" s="36" t="s">
        <v>123</v>
      </c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36" t="s">
        <v>124</v>
      </c>
      <c r="P53" s="19"/>
      <c r="Q53" s="19"/>
      <c r="R53" s="19"/>
      <c r="S53" s="19"/>
      <c r="T53" s="19"/>
      <c r="U53" s="19"/>
      <c r="V53" s="19"/>
      <c r="W53" s="48">
        <v>0</v>
      </c>
      <c r="X53" s="19"/>
      <c r="Y53" s="35" t="s">
        <v>122</v>
      </c>
      <c r="Z53" s="19"/>
      <c r="AA53" s="12" t="s">
        <v>84</v>
      </c>
      <c r="AB53" s="48">
        <f t="shared" si="1"/>
        <v>0</v>
      </c>
      <c r="AC53" s="19"/>
      <c r="AD53" s="19"/>
      <c r="AE53" s="11" t="s">
        <v>62</v>
      </c>
    </row>
    <row r="54" spans="2:33">
      <c r="B54" s="35">
        <v>9</v>
      </c>
      <c r="C54" s="19"/>
      <c r="D54" s="36" t="s">
        <v>125</v>
      </c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36" t="s">
        <v>126</v>
      </c>
      <c r="P54" s="19"/>
      <c r="Q54" s="19"/>
      <c r="R54" s="19"/>
      <c r="S54" s="19"/>
      <c r="T54" s="19"/>
      <c r="U54" s="19"/>
      <c r="V54" s="19"/>
      <c r="W54" s="48">
        <v>0</v>
      </c>
      <c r="X54" s="19"/>
      <c r="Y54" s="35" t="s">
        <v>113</v>
      </c>
      <c r="Z54" s="19"/>
      <c r="AA54" s="12" t="s">
        <v>84</v>
      </c>
      <c r="AB54" s="48">
        <f t="shared" si="1"/>
        <v>0</v>
      </c>
      <c r="AC54" s="19"/>
      <c r="AD54" s="19"/>
      <c r="AE54" s="11" t="s">
        <v>62</v>
      </c>
    </row>
    <row r="55" spans="2:33">
      <c r="B55" s="35">
        <v>10</v>
      </c>
      <c r="C55" s="19"/>
      <c r="D55" s="36" t="s">
        <v>127</v>
      </c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36" t="s">
        <v>128</v>
      </c>
      <c r="P55" s="19"/>
      <c r="Q55" s="19"/>
      <c r="R55" s="19"/>
      <c r="S55" s="19"/>
      <c r="T55" s="19"/>
      <c r="U55" s="19"/>
      <c r="V55" s="19"/>
      <c r="W55" s="48">
        <v>0</v>
      </c>
      <c r="X55" s="19"/>
      <c r="Y55" s="35" t="s">
        <v>116</v>
      </c>
      <c r="Z55" s="19"/>
      <c r="AA55" s="12" t="s">
        <v>84</v>
      </c>
      <c r="AB55" s="48">
        <f t="shared" si="1"/>
        <v>0</v>
      </c>
      <c r="AC55" s="19"/>
      <c r="AD55" s="19"/>
      <c r="AE55" s="11" t="s">
        <v>62</v>
      </c>
    </row>
    <row r="56" spans="2:33">
      <c r="B56" s="35">
        <v>11</v>
      </c>
      <c r="C56" s="19"/>
      <c r="D56" s="36" t="s">
        <v>129</v>
      </c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36" t="s">
        <v>130</v>
      </c>
      <c r="P56" s="19"/>
      <c r="Q56" s="19"/>
      <c r="R56" s="19"/>
      <c r="S56" s="19"/>
      <c r="T56" s="19"/>
      <c r="U56" s="19"/>
      <c r="V56" s="19"/>
      <c r="W56" s="48">
        <v>0</v>
      </c>
      <c r="X56" s="19"/>
      <c r="Y56" s="35" t="s">
        <v>68</v>
      </c>
      <c r="Z56" s="19"/>
      <c r="AA56" s="12" t="s">
        <v>110</v>
      </c>
      <c r="AB56" s="48">
        <f t="shared" si="1"/>
        <v>0</v>
      </c>
      <c r="AC56" s="19"/>
      <c r="AD56" s="19"/>
      <c r="AE56" s="11" t="s">
        <v>62</v>
      </c>
    </row>
    <row r="57" spans="2:33">
      <c r="B57" s="35">
        <v>12</v>
      </c>
      <c r="C57" s="19"/>
      <c r="D57" s="36" t="s">
        <v>131</v>
      </c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36" t="s">
        <v>132</v>
      </c>
      <c r="P57" s="19"/>
      <c r="Q57" s="19"/>
      <c r="R57" s="19"/>
      <c r="S57" s="19"/>
      <c r="T57" s="19"/>
      <c r="U57" s="19"/>
      <c r="V57" s="19"/>
      <c r="W57" s="48">
        <v>0</v>
      </c>
      <c r="X57" s="19"/>
      <c r="Y57" s="35" t="s">
        <v>68</v>
      </c>
      <c r="Z57" s="19"/>
      <c r="AA57" s="12" t="s">
        <v>110</v>
      </c>
      <c r="AB57" s="48">
        <f t="shared" si="1"/>
        <v>0</v>
      </c>
      <c r="AC57" s="19"/>
      <c r="AD57" s="19"/>
      <c r="AE57" s="11" t="s">
        <v>62</v>
      </c>
    </row>
    <row r="58" spans="2:33">
      <c r="B58" s="35">
        <v>13</v>
      </c>
      <c r="C58" s="19"/>
      <c r="D58" s="36" t="s">
        <v>133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36" t="s">
        <v>134</v>
      </c>
      <c r="P58" s="19"/>
      <c r="Q58" s="19"/>
      <c r="R58" s="19"/>
      <c r="S58" s="19"/>
      <c r="T58" s="19"/>
      <c r="U58" s="19"/>
      <c r="V58" s="19"/>
      <c r="W58" s="48">
        <v>0</v>
      </c>
      <c r="X58" s="19"/>
      <c r="Y58" s="35" t="s">
        <v>135</v>
      </c>
      <c r="Z58" s="19"/>
      <c r="AA58" s="12" t="s">
        <v>136</v>
      </c>
      <c r="AB58" s="48">
        <f t="shared" si="1"/>
        <v>0</v>
      </c>
      <c r="AC58" s="19"/>
      <c r="AD58" s="19"/>
      <c r="AE58" s="11" t="s">
        <v>62</v>
      </c>
    </row>
    <row r="59" spans="2:33" ht="11.25" customHeight="1">
      <c r="B59" s="52">
        <f>AG59</f>
        <v>0</v>
      </c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G59" s="51">
        <f>SUM(AB46:AB58)</f>
        <v>0</v>
      </c>
    </row>
    <row r="60" spans="2:33" ht="0" hidden="1" customHeight="1"/>
    <row r="61" spans="2:33" ht="2.85" customHeight="1"/>
    <row r="62" spans="2:33" ht="11.25" customHeight="1">
      <c r="B62" s="33" t="s">
        <v>98</v>
      </c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</row>
    <row r="63" spans="2:33" ht="1.5" customHeight="1"/>
    <row r="64" spans="2:33" ht="11.25" customHeight="1">
      <c r="C64" s="35" t="s">
        <v>99</v>
      </c>
      <c r="D64" s="19"/>
      <c r="F64" s="48">
        <f>AG59</f>
        <v>0</v>
      </c>
      <c r="G64" s="19"/>
      <c r="H64" s="19"/>
      <c r="I64" s="19"/>
      <c r="J64" s="19"/>
      <c r="K64" s="19"/>
      <c r="L64" s="19"/>
      <c r="N64" s="36" t="s">
        <v>100</v>
      </c>
      <c r="O64" s="19"/>
      <c r="P64" s="19"/>
      <c r="Q64" s="19"/>
      <c r="R64" s="19"/>
      <c r="S64" s="19"/>
    </row>
    <row r="65" spans="2:31" ht="9.9499999999999993" customHeight="1"/>
    <row r="66" spans="2:31" ht="11.45" customHeight="1">
      <c r="B66" s="40" t="s">
        <v>2</v>
      </c>
      <c r="C66" s="41"/>
      <c r="D66" s="41"/>
      <c r="E66" s="41"/>
      <c r="F66" s="41"/>
      <c r="G66" s="41"/>
      <c r="H66" s="41"/>
      <c r="I66" s="41"/>
      <c r="K66" s="42" t="s">
        <v>13</v>
      </c>
      <c r="L66" s="41"/>
      <c r="M66" s="41"/>
      <c r="N66" s="41"/>
      <c r="O66" s="41"/>
      <c r="P66" s="41"/>
    </row>
    <row r="67" spans="2:31" ht="11.25" customHeight="1">
      <c r="B67" s="42" t="s">
        <v>14</v>
      </c>
      <c r="C67" s="41"/>
      <c r="D67" s="41"/>
      <c r="E67" s="41"/>
      <c r="F67" s="41"/>
      <c r="G67" s="41"/>
      <c r="H67" s="41"/>
      <c r="I67" s="41"/>
      <c r="J67" s="13"/>
      <c r="K67" s="53">
        <f>F64</f>
        <v>0</v>
      </c>
      <c r="L67" s="41"/>
      <c r="M67" s="41"/>
      <c r="N67" s="41"/>
      <c r="O67" s="41"/>
      <c r="P67" s="41"/>
    </row>
    <row r="68" spans="2:31" ht="0" hidden="1" customHeight="1"/>
    <row r="69" spans="2:31" ht="3" customHeight="1"/>
    <row r="70" spans="2:31" ht="11.25" customHeight="1">
      <c r="B70" s="43" t="s">
        <v>42</v>
      </c>
      <c r="C70" s="19"/>
      <c r="D70" s="19"/>
      <c r="E70" s="19"/>
      <c r="F70" s="19"/>
      <c r="G70" s="19"/>
      <c r="H70" s="19"/>
      <c r="I70" s="19"/>
      <c r="K70" s="54">
        <f>K67</f>
        <v>0</v>
      </c>
      <c r="L70" s="19"/>
      <c r="M70" s="19"/>
      <c r="N70" s="19"/>
      <c r="O70" s="19"/>
      <c r="P70" s="19"/>
    </row>
    <row r="71" spans="2:31" ht="5.65" customHeight="1"/>
    <row r="72" spans="2:31" ht="2.85" customHeight="1"/>
    <row r="73" spans="2:31" ht="0" hidden="1" customHeight="1"/>
    <row r="74" spans="2:31" ht="17.100000000000001" customHeight="1">
      <c r="B74" s="28" t="s">
        <v>137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</row>
    <row r="75" spans="2:31" ht="2.85" customHeight="1"/>
    <row r="76" spans="2:31" ht="22.5">
      <c r="B76" s="45" t="s">
        <v>51</v>
      </c>
      <c r="C76" s="46"/>
      <c r="D76" s="47" t="s">
        <v>52</v>
      </c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7" t="s">
        <v>12</v>
      </c>
      <c r="P76" s="46"/>
      <c r="Q76" s="46"/>
      <c r="R76" s="46"/>
      <c r="S76" s="46"/>
      <c r="T76" s="46"/>
      <c r="U76" s="46"/>
      <c r="V76" s="46"/>
      <c r="W76" s="45" t="s">
        <v>53</v>
      </c>
      <c r="X76" s="46"/>
      <c r="Y76" s="45" t="s">
        <v>54</v>
      </c>
      <c r="Z76" s="46"/>
      <c r="AA76" s="15" t="s">
        <v>55</v>
      </c>
      <c r="AB76" s="45" t="s">
        <v>56</v>
      </c>
      <c r="AC76" s="46"/>
      <c r="AD76" s="46"/>
      <c r="AE76" s="14" t="s">
        <v>57</v>
      </c>
    </row>
    <row r="77" spans="2:31">
      <c r="B77" s="35">
        <v>1</v>
      </c>
      <c r="C77" s="19"/>
      <c r="D77" s="36" t="s">
        <v>138</v>
      </c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36" t="s">
        <v>139</v>
      </c>
      <c r="P77" s="19"/>
      <c r="Q77" s="19"/>
      <c r="R77" s="19"/>
      <c r="S77" s="19"/>
      <c r="T77" s="19"/>
      <c r="U77" s="19"/>
      <c r="V77" s="19"/>
      <c r="W77" s="48">
        <v>0</v>
      </c>
      <c r="X77" s="19"/>
      <c r="Y77" s="35" t="s">
        <v>140</v>
      </c>
      <c r="Z77" s="19"/>
      <c r="AA77" s="12" t="s">
        <v>141</v>
      </c>
      <c r="AB77" s="48">
        <f>W77*Y77</f>
        <v>0</v>
      </c>
      <c r="AC77" s="19"/>
      <c r="AD77" s="19"/>
      <c r="AE77" s="11" t="s">
        <v>62</v>
      </c>
    </row>
    <row r="78" spans="2:31">
      <c r="B78" s="35">
        <v>2</v>
      </c>
      <c r="C78" s="19"/>
      <c r="D78" s="36" t="s">
        <v>142</v>
      </c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36" t="s">
        <v>143</v>
      </c>
      <c r="P78" s="19"/>
      <c r="Q78" s="19"/>
      <c r="R78" s="19"/>
      <c r="S78" s="19"/>
      <c r="T78" s="19"/>
      <c r="U78" s="19"/>
      <c r="V78" s="19"/>
      <c r="W78" s="48">
        <v>0</v>
      </c>
      <c r="X78" s="19"/>
      <c r="Y78" s="35" t="s">
        <v>144</v>
      </c>
      <c r="Z78" s="19"/>
      <c r="AA78" s="12" t="s">
        <v>145</v>
      </c>
      <c r="AB78" s="48">
        <f t="shared" ref="AB78:AB80" si="2">W78*Y78</f>
        <v>0</v>
      </c>
      <c r="AC78" s="19"/>
      <c r="AD78" s="19"/>
      <c r="AE78" s="11" t="s">
        <v>62</v>
      </c>
    </row>
    <row r="79" spans="2:31">
      <c r="B79" s="35">
        <v>3</v>
      </c>
      <c r="C79" s="19"/>
      <c r="D79" s="36" t="s">
        <v>146</v>
      </c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36" t="s">
        <v>147</v>
      </c>
      <c r="P79" s="19"/>
      <c r="Q79" s="19"/>
      <c r="R79" s="19"/>
      <c r="S79" s="19"/>
      <c r="T79" s="19"/>
      <c r="U79" s="19"/>
      <c r="V79" s="19"/>
      <c r="W79" s="48">
        <v>0</v>
      </c>
      <c r="X79" s="19"/>
      <c r="Y79" s="35" t="s">
        <v>140</v>
      </c>
      <c r="Z79" s="19"/>
      <c r="AA79" s="12" t="s">
        <v>148</v>
      </c>
      <c r="AB79" s="48">
        <f t="shared" si="2"/>
        <v>0</v>
      </c>
      <c r="AC79" s="19"/>
      <c r="AD79" s="19"/>
      <c r="AE79" s="11" t="s">
        <v>62</v>
      </c>
    </row>
    <row r="80" spans="2:31">
      <c r="B80" s="35">
        <v>4</v>
      </c>
      <c r="C80" s="19"/>
      <c r="D80" s="36" t="s">
        <v>149</v>
      </c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36" t="s">
        <v>150</v>
      </c>
      <c r="P80" s="19"/>
      <c r="Q80" s="19"/>
      <c r="R80" s="19"/>
      <c r="S80" s="19"/>
      <c r="T80" s="19"/>
      <c r="U80" s="19"/>
      <c r="V80" s="19"/>
      <c r="W80" s="48">
        <v>0</v>
      </c>
      <c r="X80" s="19"/>
      <c r="Y80" s="35" t="s">
        <v>87</v>
      </c>
      <c r="Z80" s="19"/>
      <c r="AA80" s="12" t="s">
        <v>151</v>
      </c>
      <c r="AB80" s="48">
        <f t="shared" si="2"/>
        <v>0</v>
      </c>
      <c r="AC80" s="19"/>
      <c r="AD80" s="19"/>
      <c r="AE80" s="11" t="s">
        <v>62</v>
      </c>
    </row>
    <row r="81" spans="2:33" ht="11.25" customHeight="1">
      <c r="B81" s="52">
        <v>0</v>
      </c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G81" s="51">
        <f>SUM(AB77:AB80)</f>
        <v>0</v>
      </c>
    </row>
    <row r="82" spans="2:33" ht="0" hidden="1" customHeight="1"/>
    <row r="83" spans="2:33" ht="2.85" customHeight="1"/>
    <row r="84" spans="2:33" ht="11.25" customHeight="1">
      <c r="B84" s="33" t="s">
        <v>98</v>
      </c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</row>
    <row r="85" spans="2:33" ht="1.5" customHeight="1"/>
    <row r="86" spans="2:33" ht="11.25" customHeight="1">
      <c r="C86" s="35" t="s">
        <v>99</v>
      </c>
      <c r="D86" s="19"/>
      <c r="F86" s="48">
        <f>AG81</f>
        <v>0</v>
      </c>
      <c r="G86" s="19"/>
      <c r="H86" s="19"/>
      <c r="I86" s="19"/>
      <c r="J86" s="19"/>
      <c r="K86" s="19"/>
      <c r="L86" s="36" t="s">
        <v>100</v>
      </c>
      <c r="M86" s="19"/>
      <c r="N86" s="19"/>
      <c r="O86" s="19"/>
      <c r="P86" s="19"/>
      <c r="Q86" s="19"/>
      <c r="R86" s="19"/>
    </row>
    <row r="87" spans="2:33" ht="9.9499999999999993" customHeight="1"/>
    <row r="88" spans="2:33" ht="11.45" customHeight="1">
      <c r="B88" s="40" t="s">
        <v>2</v>
      </c>
      <c r="C88" s="41"/>
      <c r="D88" s="41"/>
      <c r="E88" s="41"/>
      <c r="F88" s="41"/>
      <c r="G88" s="41"/>
      <c r="H88" s="41"/>
      <c r="I88" s="41"/>
      <c r="K88" s="42" t="s">
        <v>13</v>
      </c>
      <c r="L88" s="41"/>
      <c r="M88" s="41"/>
      <c r="N88" s="41"/>
      <c r="O88" s="41"/>
      <c r="P88" s="41"/>
    </row>
    <row r="89" spans="2:33" ht="11.25" customHeight="1">
      <c r="B89" s="42" t="s">
        <v>14</v>
      </c>
      <c r="C89" s="41"/>
      <c r="D89" s="41"/>
      <c r="E89" s="41"/>
      <c r="F89" s="41"/>
      <c r="G89" s="41"/>
      <c r="H89" s="41"/>
      <c r="I89" s="41"/>
      <c r="J89" s="13"/>
      <c r="K89" s="53">
        <f>F86</f>
        <v>0</v>
      </c>
      <c r="L89" s="41"/>
      <c r="M89" s="41"/>
      <c r="N89" s="41"/>
      <c r="O89" s="41"/>
      <c r="P89" s="41"/>
    </row>
    <row r="90" spans="2:33" ht="0" hidden="1" customHeight="1"/>
    <row r="91" spans="2:33" ht="3" customHeight="1"/>
    <row r="92" spans="2:33" ht="11.25" customHeight="1">
      <c r="B92" s="43" t="s">
        <v>42</v>
      </c>
      <c r="C92" s="19"/>
      <c r="D92" s="19"/>
      <c r="E92" s="19"/>
      <c r="F92" s="19"/>
      <c r="G92" s="19"/>
      <c r="H92" s="19"/>
      <c r="I92" s="19"/>
      <c r="K92" s="54">
        <f>K89</f>
        <v>0</v>
      </c>
      <c r="L92" s="19"/>
      <c r="M92" s="19"/>
      <c r="N92" s="19"/>
      <c r="O92" s="19"/>
      <c r="P92" s="19"/>
    </row>
    <row r="93" spans="2:33" ht="11.45" customHeight="1"/>
    <row r="94" spans="2:33" ht="2.85" customHeight="1"/>
    <row r="95" spans="2:33" ht="17.100000000000001" customHeight="1">
      <c r="B95" s="28" t="s">
        <v>152</v>
      </c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</row>
    <row r="96" spans="2:33" ht="2.85" customHeight="1"/>
    <row r="97" spans="2:31" ht="22.5">
      <c r="B97" s="49" t="s">
        <v>51</v>
      </c>
      <c r="C97" s="46"/>
      <c r="D97" s="50" t="s">
        <v>52</v>
      </c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50" t="s">
        <v>12</v>
      </c>
      <c r="P97" s="46"/>
      <c r="Q97" s="46"/>
      <c r="R97" s="46"/>
      <c r="S97" s="46"/>
      <c r="T97" s="46"/>
      <c r="U97" s="46"/>
      <c r="V97" s="46"/>
      <c r="W97" s="49" t="s">
        <v>53</v>
      </c>
      <c r="X97" s="46"/>
      <c r="Y97" s="49" t="s">
        <v>54</v>
      </c>
      <c r="Z97" s="46"/>
      <c r="AA97" s="17" t="s">
        <v>55</v>
      </c>
      <c r="AB97" s="49" t="s">
        <v>56</v>
      </c>
      <c r="AC97" s="46"/>
      <c r="AD97" s="46"/>
      <c r="AE97" s="16" t="s">
        <v>57</v>
      </c>
    </row>
    <row r="98" spans="2:31">
      <c r="B98" s="35">
        <v>1</v>
      </c>
      <c r="C98" s="19"/>
      <c r="D98" s="36" t="s">
        <v>2</v>
      </c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36" t="s">
        <v>153</v>
      </c>
      <c r="P98" s="19"/>
      <c r="Q98" s="19"/>
      <c r="R98" s="19"/>
      <c r="S98" s="19"/>
      <c r="T98" s="19"/>
      <c r="U98" s="19"/>
      <c r="V98" s="19"/>
      <c r="W98" s="48">
        <v>0</v>
      </c>
      <c r="X98" s="19"/>
      <c r="Y98" s="48">
        <v>7</v>
      </c>
      <c r="Z98" s="19"/>
      <c r="AA98" s="12" t="s">
        <v>110</v>
      </c>
      <c r="AB98" s="48">
        <f>W98*Y98</f>
        <v>0</v>
      </c>
      <c r="AC98" s="19"/>
      <c r="AD98" s="19"/>
      <c r="AE98" s="11" t="s">
        <v>62</v>
      </c>
    </row>
    <row r="99" spans="2:31">
      <c r="B99" s="35">
        <v>2</v>
      </c>
      <c r="C99" s="19"/>
      <c r="D99" s="36" t="s">
        <v>2</v>
      </c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36" t="s">
        <v>154</v>
      </c>
      <c r="P99" s="19"/>
      <c r="Q99" s="19"/>
      <c r="R99" s="19"/>
      <c r="S99" s="19"/>
      <c r="T99" s="19"/>
      <c r="U99" s="19"/>
      <c r="V99" s="19"/>
      <c r="W99" s="48">
        <v>0</v>
      </c>
      <c r="X99" s="19"/>
      <c r="Y99" s="48">
        <v>4</v>
      </c>
      <c r="Z99" s="19"/>
      <c r="AA99" s="12" t="s">
        <v>61</v>
      </c>
      <c r="AB99" s="48">
        <f t="shared" ref="AB99:AB116" si="3">W99*Y99</f>
        <v>0</v>
      </c>
      <c r="AC99" s="19"/>
      <c r="AD99" s="19"/>
      <c r="AE99" s="11" t="s">
        <v>62</v>
      </c>
    </row>
    <row r="100" spans="2:31">
      <c r="B100" s="35">
        <v>3</v>
      </c>
      <c r="C100" s="19"/>
      <c r="D100" s="36" t="s">
        <v>2</v>
      </c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36" t="s">
        <v>155</v>
      </c>
      <c r="P100" s="19"/>
      <c r="Q100" s="19"/>
      <c r="R100" s="19"/>
      <c r="S100" s="19"/>
      <c r="T100" s="19"/>
      <c r="U100" s="19"/>
      <c r="V100" s="19"/>
      <c r="W100" s="48">
        <v>0</v>
      </c>
      <c r="X100" s="19"/>
      <c r="Y100" s="48">
        <v>10</v>
      </c>
      <c r="Z100" s="19"/>
      <c r="AA100" s="12" t="s">
        <v>61</v>
      </c>
      <c r="AB100" s="48">
        <f t="shared" si="3"/>
        <v>0</v>
      </c>
      <c r="AC100" s="19"/>
      <c r="AD100" s="19"/>
      <c r="AE100" s="11" t="s">
        <v>62</v>
      </c>
    </row>
    <row r="101" spans="2:31">
      <c r="B101" s="35">
        <v>4</v>
      </c>
      <c r="C101" s="19"/>
      <c r="D101" s="36" t="s">
        <v>2</v>
      </c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36" t="s">
        <v>156</v>
      </c>
      <c r="P101" s="19"/>
      <c r="Q101" s="19"/>
      <c r="R101" s="19"/>
      <c r="S101" s="19"/>
      <c r="T101" s="19"/>
      <c r="U101" s="19"/>
      <c r="V101" s="19"/>
      <c r="W101" s="48">
        <v>0</v>
      </c>
      <c r="X101" s="19"/>
      <c r="Y101" s="48">
        <v>14</v>
      </c>
      <c r="Z101" s="19"/>
      <c r="AA101" s="12" t="s">
        <v>157</v>
      </c>
      <c r="AB101" s="48">
        <f t="shared" si="3"/>
        <v>0</v>
      </c>
      <c r="AC101" s="19"/>
      <c r="AD101" s="19"/>
      <c r="AE101" s="11" t="s">
        <v>62</v>
      </c>
    </row>
    <row r="102" spans="2:31">
      <c r="B102" s="35">
        <v>5</v>
      </c>
      <c r="C102" s="19"/>
      <c r="D102" s="36" t="s">
        <v>2</v>
      </c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36" t="s">
        <v>96</v>
      </c>
      <c r="P102" s="19"/>
      <c r="Q102" s="19"/>
      <c r="R102" s="19"/>
      <c r="S102" s="19"/>
      <c r="T102" s="19"/>
      <c r="U102" s="19"/>
      <c r="V102" s="19"/>
      <c r="W102" s="48">
        <v>0</v>
      </c>
      <c r="X102" s="19"/>
      <c r="Y102" s="48">
        <v>500</v>
      </c>
      <c r="Z102" s="19"/>
      <c r="AA102" s="12" t="s">
        <v>84</v>
      </c>
      <c r="AB102" s="48">
        <f t="shared" si="3"/>
        <v>0</v>
      </c>
      <c r="AC102" s="19"/>
      <c r="AD102" s="19"/>
      <c r="AE102" s="11" t="s">
        <v>62</v>
      </c>
    </row>
    <row r="103" spans="2:31">
      <c r="B103" s="35">
        <v>6</v>
      </c>
      <c r="C103" s="19"/>
      <c r="D103" s="36" t="s">
        <v>158</v>
      </c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36" t="s">
        <v>159</v>
      </c>
      <c r="P103" s="19"/>
      <c r="Q103" s="19"/>
      <c r="R103" s="19"/>
      <c r="S103" s="19"/>
      <c r="T103" s="19"/>
      <c r="U103" s="19"/>
      <c r="V103" s="19"/>
      <c r="W103" s="48">
        <v>0</v>
      </c>
      <c r="X103" s="19"/>
      <c r="Y103" s="48">
        <v>10</v>
      </c>
      <c r="Z103" s="19"/>
      <c r="AA103" s="12" t="s">
        <v>61</v>
      </c>
      <c r="AB103" s="48">
        <f t="shared" si="3"/>
        <v>0</v>
      </c>
      <c r="AC103" s="19"/>
      <c r="AD103" s="19"/>
      <c r="AE103" s="11" t="s">
        <v>62</v>
      </c>
    </row>
    <row r="104" spans="2:31">
      <c r="B104" s="35">
        <v>7</v>
      </c>
      <c r="C104" s="19"/>
      <c r="D104" s="36" t="s">
        <v>158</v>
      </c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36" t="s">
        <v>160</v>
      </c>
      <c r="P104" s="19"/>
      <c r="Q104" s="19"/>
      <c r="R104" s="19"/>
      <c r="S104" s="19"/>
      <c r="T104" s="19"/>
      <c r="U104" s="19"/>
      <c r="V104" s="19"/>
      <c r="W104" s="48">
        <v>0</v>
      </c>
      <c r="X104" s="19"/>
      <c r="Y104" s="48">
        <v>12</v>
      </c>
      <c r="Z104" s="19"/>
      <c r="AA104" s="12" t="s">
        <v>61</v>
      </c>
      <c r="AB104" s="48">
        <f t="shared" si="3"/>
        <v>0</v>
      </c>
      <c r="AC104" s="19"/>
      <c r="AD104" s="19"/>
      <c r="AE104" s="11" t="s">
        <v>62</v>
      </c>
    </row>
    <row r="105" spans="2:31">
      <c r="B105" s="35">
        <v>8</v>
      </c>
      <c r="C105" s="19"/>
      <c r="D105" s="36" t="s">
        <v>161</v>
      </c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36" t="s">
        <v>162</v>
      </c>
      <c r="P105" s="19"/>
      <c r="Q105" s="19"/>
      <c r="R105" s="19"/>
      <c r="S105" s="19"/>
      <c r="T105" s="19"/>
      <c r="U105" s="19"/>
      <c r="V105" s="19"/>
      <c r="W105" s="48">
        <v>0</v>
      </c>
      <c r="X105" s="19"/>
      <c r="Y105" s="48">
        <v>10</v>
      </c>
      <c r="Z105" s="19"/>
      <c r="AA105" s="12" t="s">
        <v>61</v>
      </c>
      <c r="AB105" s="48">
        <f t="shared" si="3"/>
        <v>0</v>
      </c>
      <c r="AC105" s="19"/>
      <c r="AD105" s="19"/>
      <c r="AE105" s="11" t="s">
        <v>62</v>
      </c>
    </row>
    <row r="106" spans="2:31">
      <c r="B106" s="35">
        <v>9</v>
      </c>
      <c r="C106" s="19"/>
      <c r="D106" s="36" t="s">
        <v>161</v>
      </c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36" t="s">
        <v>163</v>
      </c>
      <c r="P106" s="19"/>
      <c r="Q106" s="19"/>
      <c r="R106" s="19"/>
      <c r="S106" s="19"/>
      <c r="T106" s="19"/>
      <c r="U106" s="19"/>
      <c r="V106" s="19"/>
      <c r="W106" s="48">
        <v>0</v>
      </c>
      <c r="X106" s="19"/>
      <c r="Y106" s="48">
        <v>4</v>
      </c>
      <c r="Z106" s="19"/>
      <c r="AA106" s="12" t="s">
        <v>61</v>
      </c>
      <c r="AB106" s="48">
        <f t="shared" si="3"/>
        <v>0</v>
      </c>
      <c r="AC106" s="19"/>
      <c r="AD106" s="19"/>
      <c r="AE106" s="11" t="s">
        <v>62</v>
      </c>
    </row>
    <row r="107" spans="2:31">
      <c r="B107" s="35">
        <v>10</v>
      </c>
      <c r="C107" s="19"/>
      <c r="D107" s="36" t="s">
        <v>164</v>
      </c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36" t="s">
        <v>165</v>
      </c>
      <c r="P107" s="19"/>
      <c r="Q107" s="19"/>
      <c r="R107" s="19"/>
      <c r="S107" s="19"/>
      <c r="T107" s="19"/>
      <c r="U107" s="19"/>
      <c r="V107" s="19"/>
      <c r="W107" s="48">
        <v>0</v>
      </c>
      <c r="X107" s="19"/>
      <c r="Y107" s="48">
        <v>10</v>
      </c>
      <c r="Z107" s="19"/>
      <c r="AA107" s="12" t="s">
        <v>61</v>
      </c>
      <c r="AB107" s="48">
        <f t="shared" si="3"/>
        <v>0</v>
      </c>
      <c r="AC107" s="19"/>
      <c r="AD107" s="19"/>
      <c r="AE107" s="11" t="s">
        <v>62</v>
      </c>
    </row>
    <row r="108" spans="2:31">
      <c r="B108" s="35">
        <v>11</v>
      </c>
      <c r="C108" s="19"/>
      <c r="D108" s="36" t="s">
        <v>166</v>
      </c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36" t="s">
        <v>167</v>
      </c>
      <c r="P108" s="19"/>
      <c r="Q108" s="19"/>
      <c r="R108" s="19"/>
      <c r="S108" s="19"/>
      <c r="T108" s="19"/>
      <c r="U108" s="19"/>
      <c r="V108" s="19"/>
      <c r="W108" s="48">
        <v>0</v>
      </c>
      <c r="X108" s="19"/>
      <c r="Y108" s="48">
        <v>4</v>
      </c>
      <c r="Z108" s="19"/>
      <c r="AA108" s="12" t="s">
        <v>61</v>
      </c>
      <c r="AB108" s="48">
        <f t="shared" si="3"/>
        <v>0</v>
      </c>
      <c r="AC108" s="19"/>
      <c r="AD108" s="19"/>
      <c r="AE108" s="11" t="s">
        <v>62</v>
      </c>
    </row>
    <row r="109" spans="2:31">
      <c r="B109" s="35">
        <v>12</v>
      </c>
      <c r="C109" s="19"/>
      <c r="D109" s="36" t="s">
        <v>168</v>
      </c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36" t="s">
        <v>78</v>
      </c>
      <c r="P109" s="19"/>
      <c r="Q109" s="19"/>
      <c r="R109" s="19"/>
      <c r="S109" s="19"/>
      <c r="T109" s="19"/>
      <c r="U109" s="19"/>
      <c r="V109" s="19"/>
      <c r="W109" s="48">
        <v>0</v>
      </c>
      <c r="X109" s="19"/>
      <c r="Y109" s="48">
        <v>10</v>
      </c>
      <c r="Z109" s="19"/>
      <c r="AA109" s="12" t="s">
        <v>61</v>
      </c>
      <c r="AB109" s="48">
        <f t="shared" si="3"/>
        <v>0</v>
      </c>
      <c r="AC109" s="19"/>
      <c r="AD109" s="19"/>
      <c r="AE109" s="11" t="s">
        <v>62</v>
      </c>
    </row>
    <row r="110" spans="2:31">
      <c r="B110" s="35">
        <v>13</v>
      </c>
      <c r="C110" s="19"/>
      <c r="D110" s="36" t="s">
        <v>169</v>
      </c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36" t="s">
        <v>80</v>
      </c>
      <c r="P110" s="19"/>
      <c r="Q110" s="19"/>
      <c r="R110" s="19"/>
      <c r="S110" s="19"/>
      <c r="T110" s="19"/>
      <c r="U110" s="19"/>
      <c r="V110" s="19"/>
      <c r="W110" s="48">
        <v>0</v>
      </c>
      <c r="X110" s="19"/>
      <c r="Y110" s="48">
        <v>4</v>
      </c>
      <c r="Z110" s="19"/>
      <c r="AA110" s="12" t="s">
        <v>61</v>
      </c>
      <c r="AB110" s="48">
        <f t="shared" si="3"/>
        <v>0</v>
      </c>
      <c r="AC110" s="19"/>
      <c r="AD110" s="19"/>
      <c r="AE110" s="11" t="s">
        <v>62</v>
      </c>
    </row>
    <row r="111" spans="2:31">
      <c r="B111" s="35">
        <v>14</v>
      </c>
      <c r="C111" s="19"/>
      <c r="D111" s="36" t="s">
        <v>170</v>
      </c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36" t="s">
        <v>171</v>
      </c>
      <c r="P111" s="19"/>
      <c r="Q111" s="19"/>
      <c r="R111" s="19"/>
      <c r="S111" s="19"/>
      <c r="T111" s="19"/>
      <c r="U111" s="19"/>
      <c r="V111" s="19"/>
      <c r="W111" s="48">
        <v>0</v>
      </c>
      <c r="X111" s="19"/>
      <c r="Y111" s="48">
        <v>380</v>
      </c>
      <c r="Z111" s="19"/>
      <c r="AA111" s="12" t="s">
        <v>84</v>
      </c>
      <c r="AB111" s="48">
        <f t="shared" si="3"/>
        <v>0</v>
      </c>
      <c r="AC111" s="19"/>
      <c r="AD111" s="19"/>
      <c r="AE111" s="11" t="s">
        <v>62</v>
      </c>
    </row>
    <row r="112" spans="2:31">
      <c r="B112" s="35">
        <v>15</v>
      </c>
      <c r="C112" s="19"/>
      <c r="D112" s="36" t="s">
        <v>172</v>
      </c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36" t="s">
        <v>173</v>
      </c>
      <c r="P112" s="19"/>
      <c r="Q112" s="19"/>
      <c r="R112" s="19"/>
      <c r="S112" s="19"/>
      <c r="T112" s="19"/>
      <c r="U112" s="19"/>
      <c r="V112" s="19"/>
      <c r="W112" s="48">
        <v>0</v>
      </c>
      <c r="X112" s="19"/>
      <c r="Y112" s="48">
        <v>30</v>
      </c>
      <c r="Z112" s="19"/>
      <c r="AA112" s="12" t="s">
        <v>61</v>
      </c>
      <c r="AB112" s="48">
        <f t="shared" si="3"/>
        <v>0</v>
      </c>
      <c r="AC112" s="19"/>
      <c r="AD112" s="19"/>
      <c r="AE112" s="11" t="s">
        <v>62</v>
      </c>
    </row>
    <row r="113" spans="2:33">
      <c r="B113" s="35">
        <v>16</v>
      </c>
      <c r="C113" s="19"/>
      <c r="D113" s="36" t="s">
        <v>174</v>
      </c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36" t="s">
        <v>175</v>
      </c>
      <c r="P113" s="19"/>
      <c r="Q113" s="19"/>
      <c r="R113" s="19"/>
      <c r="S113" s="19"/>
      <c r="T113" s="19"/>
      <c r="U113" s="19"/>
      <c r="V113" s="19"/>
      <c r="W113" s="48">
        <v>0</v>
      </c>
      <c r="X113" s="19"/>
      <c r="Y113" s="48">
        <v>540</v>
      </c>
      <c r="Z113" s="19"/>
      <c r="AA113" s="12" t="s">
        <v>84</v>
      </c>
      <c r="AB113" s="48">
        <f t="shared" si="3"/>
        <v>0</v>
      </c>
      <c r="AC113" s="19"/>
      <c r="AD113" s="19"/>
      <c r="AE113" s="11" t="s">
        <v>62</v>
      </c>
    </row>
    <row r="114" spans="2:33">
      <c r="B114" s="35">
        <v>17</v>
      </c>
      <c r="C114" s="19"/>
      <c r="D114" s="36" t="s">
        <v>176</v>
      </c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36" t="s">
        <v>177</v>
      </c>
      <c r="P114" s="19"/>
      <c r="Q114" s="19"/>
      <c r="R114" s="19"/>
      <c r="S114" s="19"/>
      <c r="T114" s="19"/>
      <c r="U114" s="19"/>
      <c r="V114" s="19"/>
      <c r="W114" s="48">
        <v>0</v>
      </c>
      <c r="X114" s="19"/>
      <c r="Y114" s="48">
        <v>260</v>
      </c>
      <c r="Z114" s="19"/>
      <c r="AA114" s="12" t="s">
        <v>84</v>
      </c>
      <c r="AB114" s="48">
        <f t="shared" si="3"/>
        <v>0</v>
      </c>
      <c r="AC114" s="19"/>
      <c r="AD114" s="19"/>
      <c r="AE114" s="11" t="s">
        <v>62</v>
      </c>
    </row>
    <row r="115" spans="2:33">
      <c r="B115" s="35">
        <v>18</v>
      </c>
      <c r="C115" s="19"/>
      <c r="D115" s="36" t="s">
        <v>178</v>
      </c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36" t="s">
        <v>179</v>
      </c>
      <c r="P115" s="19"/>
      <c r="Q115" s="19"/>
      <c r="R115" s="19"/>
      <c r="S115" s="19"/>
      <c r="T115" s="19"/>
      <c r="U115" s="19"/>
      <c r="V115" s="19"/>
      <c r="W115" s="48">
        <v>0</v>
      </c>
      <c r="X115" s="19"/>
      <c r="Y115" s="48">
        <v>15.5</v>
      </c>
      <c r="Z115" s="19"/>
      <c r="AA115" s="12" t="s">
        <v>110</v>
      </c>
      <c r="AB115" s="48">
        <f t="shared" si="3"/>
        <v>0</v>
      </c>
      <c r="AC115" s="19"/>
      <c r="AD115" s="19"/>
      <c r="AE115" s="11" t="s">
        <v>62</v>
      </c>
    </row>
    <row r="116" spans="2:33">
      <c r="B116" s="35">
        <v>19</v>
      </c>
      <c r="C116" s="19"/>
      <c r="D116" s="36" t="s">
        <v>180</v>
      </c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36" t="s">
        <v>181</v>
      </c>
      <c r="P116" s="19"/>
      <c r="Q116" s="19"/>
      <c r="R116" s="19"/>
      <c r="S116" s="19"/>
      <c r="T116" s="19"/>
      <c r="U116" s="19"/>
      <c r="V116" s="19"/>
      <c r="W116" s="48">
        <v>0</v>
      </c>
      <c r="X116" s="19"/>
      <c r="Y116" s="48">
        <v>438</v>
      </c>
      <c r="Z116" s="19"/>
      <c r="AA116" s="12" t="s">
        <v>61</v>
      </c>
      <c r="AB116" s="48">
        <f t="shared" si="3"/>
        <v>0</v>
      </c>
      <c r="AC116" s="19"/>
      <c r="AD116" s="19"/>
      <c r="AE116" s="11" t="s">
        <v>62</v>
      </c>
    </row>
    <row r="117" spans="2:33" ht="11.45" customHeight="1">
      <c r="B117" s="52">
        <v>0</v>
      </c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G117" s="51">
        <f>SUM(AB98:AB116)</f>
        <v>0</v>
      </c>
    </row>
    <row r="118" spans="2:33" ht="2.85" customHeight="1"/>
    <row r="119" spans="2:33" ht="11.25" customHeight="1">
      <c r="B119" s="33" t="s">
        <v>182</v>
      </c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</row>
    <row r="120" spans="2:33" ht="1.5" customHeight="1"/>
    <row r="121" spans="2:33" ht="11.25" customHeight="1">
      <c r="C121" s="35" t="s">
        <v>99</v>
      </c>
      <c r="D121" s="19"/>
      <c r="F121" s="48">
        <f>AG117</f>
        <v>0</v>
      </c>
      <c r="G121" s="19"/>
      <c r="H121" s="19"/>
      <c r="I121" s="19"/>
      <c r="J121" s="19"/>
      <c r="K121" s="19"/>
      <c r="L121" s="19"/>
      <c r="N121" s="36" t="s">
        <v>100</v>
      </c>
      <c r="O121" s="19"/>
      <c r="P121" s="19"/>
      <c r="Q121" s="19"/>
      <c r="R121" s="19"/>
      <c r="S121" s="19"/>
    </row>
    <row r="122" spans="2:33" ht="12.75" customHeight="1"/>
    <row r="123" spans="2:33" ht="11.45" customHeight="1">
      <c r="B123" s="36" t="s">
        <v>2</v>
      </c>
      <c r="C123" s="19"/>
      <c r="D123" s="19"/>
      <c r="E123" s="19"/>
      <c r="F123" s="19"/>
      <c r="G123" s="34" t="s">
        <v>14</v>
      </c>
      <c r="H123" s="19"/>
      <c r="I123" s="19"/>
      <c r="J123" s="19"/>
      <c r="K123" s="19"/>
      <c r="L123" s="19"/>
      <c r="M123" s="19"/>
      <c r="N123" s="19"/>
      <c r="O123" s="19"/>
    </row>
    <row r="124" spans="2:33" ht="11.25" customHeight="1">
      <c r="B124" s="36" t="s">
        <v>183</v>
      </c>
      <c r="C124" s="19"/>
      <c r="D124" s="19"/>
      <c r="E124" s="19"/>
      <c r="F124" s="19"/>
      <c r="G124" s="35">
        <f>AB102*0.07+SUM(AB113:AB114)*0.07+AB111*0.07+AB116*0.07</f>
        <v>0</v>
      </c>
      <c r="H124" s="19"/>
      <c r="I124" s="19"/>
      <c r="J124" s="19"/>
      <c r="K124" s="19"/>
      <c r="L124" s="19"/>
      <c r="M124" s="19"/>
      <c r="N124" s="19"/>
      <c r="O124" s="19"/>
    </row>
    <row r="125" spans="2:33" ht="0" hidden="1" customHeight="1"/>
    <row r="126" spans="2:33" ht="14.1" customHeight="1"/>
    <row r="127" spans="2:33" ht="11.45" customHeight="1">
      <c r="B127" s="40" t="s">
        <v>2</v>
      </c>
      <c r="C127" s="41"/>
      <c r="D127" s="41"/>
      <c r="E127" s="41"/>
      <c r="F127" s="41"/>
      <c r="G127" s="41"/>
      <c r="H127" s="41"/>
      <c r="I127" s="41"/>
      <c r="K127" s="42" t="s">
        <v>13</v>
      </c>
      <c r="L127" s="41"/>
      <c r="M127" s="41"/>
      <c r="N127" s="41"/>
      <c r="O127" s="41"/>
      <c r="P127" s="41"/>
    </row>
    <row r="128" spans="2:33" ht="11.25" customHeight="1">
      <c r="B128" s="42" t="s">
        <v>14</v>
      </c>
      <c r="C128" s="41"/>
      <c r="D128" s="41"/>
      <c r="E128" s="41"/>
      <c r="F128" s="41"/>
      <c r="G128" s="41"/>
      <c r="H128" s="41"/>
      <c r="I128" s="41"/>
      <c r="J128" s="13"/>
      <c r="K128" s="53">
        <f>SUM(F121:G124)</f>
        <v>0</v>
      </c>
      <c r="L128" s="41"/>
      <c r="M128" s="41"/>
      <c r="N128" s="41"/>
      <c r="O128" s="41"/>
      <c r="P128" s="41"/>
    </row>
    <row r="129" spans="2:16" ht="0" hidden="1" customHeight="1"/>
    <row r="130" spans="2:16" ht="3" customHeight="1"/>
    <row r="131" spans="2:16" ht="11.25" customHeight="1">
      <c r="B131" s="43" t="s">
        <v>42</v>
      </c>
      <c r="C131" s="19"/>
      <c r="D131" s="19"/>
      <c r="E131" s="19"/>
      <c r="F131" s="19"/>
      <c r="G131" s="19"/>
      <c r="H131" s="19"/>
      <c r="I131" s="19"/>
      <c r="K131" s="54">
        <f>K128</f>
        <v>0</v>
      </c>
      <c r="L131" s="19"/>
      <c r="M131" s="19"/>
      <c r="N131" s="19"/>
      <c r="O131" s="19"/>
      <c r="P131" s="19"/>
    </row>
    <row r="132" spans="2:16" ht="0" hidden="1" customHeight="1"/>
  </sheetData>
  <mergeCells count="394">
    <mergeCell ref="B128:I128"/>
    <mergeCell ref="K128:P128"/>
    <mergeCell ref="B131:I131"/>
    <mergeCell ref="K131:P131"/>
    <mergeCell ref="B123:F123"/>
    <mergeCell ref="G123:O123"/>
    <mergeCell ref="B124:F124"/>
    <mergeCell ref="G124:O124"/>
    <mergeCell ref="B127:I127"/>
    <mergeCell ref="K127:P127"/>
    <mergeCell ref="AB116:AD116"/>
    <mergeCell ref="B117:AE117"/>
    <mergeCell ref="B119:AE119"/>
    <mergeCell ref="C121:D121"/>
    <mergeCell ref="F121:L121"/>
    <mergeCell ref="N121:S121"/>
    <mergeCell ref="B116:C116"/>
    <mergeCell ref="D116:N116"/>
    <mergeCell ref="O116:V116"/>
    <mergeCell ref="W116:X116"/>
    <mergeCell ref="Y116:Z116"/>
    <mergeCell ref="AB114:AD114"/>
    <mergeCell ref="B115:C115"/>
    <mergeCell ref="D115:N115"/>
    <mergeCell ref="O115:V115"/>
    <mergeCell ref="W115:X115"/>
    <mergeCell ref="Y115:Z115"/>
    <mergeCell ref="AB115:AD115"/>
    <mergeCell ref="B114:C114"/>
    <mergeCell ref="D114:N114"/>
    <mergeCell ref="O114:V114"/>
    <mergeCell ref="W114:X114"/>
    <mergeCell ref="Y114:Z114"/>
    <mergeCell ref="AB112:AD112"/>
    <mergeCell ref="B113:C113"/>
    <mergeCell ref="D113:N113"/>
    <mergeCell ref="O113:V113"/>
    <mergeCell ref="W113:X113"/>
    <mergeCell ref="Y113:Z113"/>
    <mergeCell ref="AB113:AD113"/>
    <mergeCell ref="B112:C112"/>
    <mergeCell ref="D112:N112"/>
    <mergeCell ref="O112:V112"/>
    <mergeCell ref="W112:X112"/>
    <mergeCell ref="Y112:Z112"/>
    <mergeCell ref="AB110:AD110"/>
    <mergeCell ref="B111:C111"/>
    <mergeCell ref="D111:N111"/>
    <mergeCell ref="O111:V111"/>
    <mergeCell ref="W111:X111"/>
    <mergeCell ref="Y111:Z111"/>
    <mergeCell ref="AB111:AD111"/>
    <mergeCell ref="B110:C110"/>
    <mergeCell ref="D110:N110"/>
    <mergeCell ref="O110:V110"/>
    <mergeCell ref="W110:X110"/>
    <mergeCell ref="Y110:Z110"/>
    <mergeCell ref="AB108:AD108"/>
    <mergeCell ref="B109:C109"/>
    <mergeCell ref="D109:N109"/>
    <mergeCell ref="O109:V109"/>
    <mergeCell ref="W109:X109"/>
    <mergeCell ref="Y109:Z109"/>
    <mergeCell ref="AB109:AD109"/>
    <mergeCell ref="B108:C108"/>
    <mergeCell ref="D108:N108"/>
    <mergeCell ref="O108:V108"/>
    <mergeCell ref="W108:X108"/>
    <mergeCell ref="Y108:Z108"/>
    <mergeCell ref="AB106:AD106"/>
    <mergeCell ref="B107:C107"/>
    <mergeCell ref="D107:N107"/>
    <mergeCell ref="O107:V107"/>
    <mergeCell ref="W107:X107"/>
    <mergeCell ref="Y107:Z107"/>
    <mergeCell ref="AB107:AD107"/>
    <mergeCell ref="B106:C106"/>
    <mergeCell ref="D106:N106"/>
    <mergeCell ref="O106:V106"/>
    <mergeCell ref="W106:X106"/>
    <mergeCell ref="Y106:Z106"/>
    <mergeCell ref="AB104:AD104"/>
    <mergeCell ref="B105:C105"/>
    <mergeCell ref="D105:N105"/>
    <mergeCell ref="O105:V105"/>
    <mergeCell ref="W105:X105"/>
    <mergeCell ref="Y105:Z105"/>
    <mergeCell ref="AB105:AD105"/>
    <mergeCell ref="B104:C104"/>
    <mergeCell ref="D104:N104"/>
    <mergeCell ref="O104:V104"/>
    <mergeCell ref="W104:X104"/>
    <mergeCell ref="Y104:Z104"/>
    <mergeCell ref="AB102:AD102"/>
    <mergeCell ref="B103:C103"/>
    <mergeCell ref="D103:N103"/>
    <mergeCell ref="O103:V103"/>
    <mergeCell ref="W103:X103"/>
    <mergeCell ref="Y103:Z103"/>
    <mergeCell ref="AB103:AD103"/>
    <mergeCell ref="B102:C102"/>
    <mergeCell ref="D102:N102"/>
    <mergeCell ref="O102:V102"/>
    <mergeCell ref="W102:X102"/>
    <mergeCell ref="Y102:Z102"/>
    <mergeCell ref="AB100:AD100"/>
    <mergeCell ref="B101:C101"/>
    <mergeCell ref="D101:N101"/>
    <mergeCell ref="O101:V101"/>
    <mergeCell ref="W101:X101"/>
    <mergeCell ref="Y101:Z101"/>
    <mergeCell ref="AB101:AD101"/>
    <mergeCell ref="B100:C100"/>
    <mergeCell ref="D100:N100"/>
    <mergeCell ref="O100:V100"/>
    <mergeCell ref="W100:X100"/>
    <mergeCell ref="Y100:Z100"/>
    <mergeCell ref="AB98:AD98"/>
    <mergeCell ref="B99:C99"/>
    <mergeCell ref="D99:N99"/>
    <mergeCell ref="O99:V99"/>
    <mergeCell ref="W99:X99"/>
    <mergeCell ref="Y99:Z99"/>
    <mergeCell ref="AB99:AD99"/>
    <mergeCell ref="B98:C98"/>
    <mergeCell ref="D98:N98"/>
    <mergeCell ref="O98:V98"/>
    <mergeCell ref="W98:X98"/>
    <mergeCell ref="Y98:Z98"/>
    <mergeCell ref="B95:AE95"/>
    <mergeCell ref="B97:C97"/>
    <mergeCell ref="D97:N97"/>
    <mergeCell ref="O97:V97"/>
    <mergeCell ref="W97:X97"/>
    <mergeCell ref="Y97:Z97"/>
    <mergeCell ref="AB97:AD97"/>
    <mergeCell ref="B88:I88"/>
    <mergeCell ref="K88:P88"/>
    <mergeCell ref="B89:I89"/>
    <mergeCell ref="K89:P89"/>
    <mergeCell ref="B92:I92"/>
    <mergeCell ref="K92:P92"/>
    <mergeCell ref="B81:AE81"/>
    <mergeCell ref="B84:AE84"/>
    <mergeCell ref="C86:D86"/>
    <mergeCell ref="F86:K86"/>
    <mergeCell ref="L86:R86"/>
    <mergeCell ref="AB79:AD79"/>
    <mergeCell ref="B80:C80"/>
    <mergeCell ref="D80:N80"/>
    <mergeCell ref="O80:V80"/>
    <mergeCell ref="W80:X80"/>
    <mergeCell ref="Y80:Z80"/>
    <mergeCell ref="AB80:AD80"/>
    <mergeCell ref="B79:C79"/>
    <mergeCell ref="D79:N79"/>
    <mergeCell ref="O79:V79"/>
    <mergeCell ref="W79:X79"/>
    <mergeCell ref="Y79:Z79"/>
    <mergeCell ref="AB77:AD77"/>
    <mergeCell ref="B78:C78"/>
    <mergeCell ref="D78:N78"/>
    <mergeCell ref="O78:V78"/>
    <mergeCell ref="W78:X78"/>
    <mergeCell ref="Y78:Z78"/>
    <mergeCell ref="AB78:AD78"/>
    <mergeCell ref="B77:C77"/>
    <mergeCell ref="D77:N77"/>
    <mergeCell ref="O77:V77"/>
    <mergeCell ref="W77:X77"/>
    <mergeCell ref="Y77:Z77"/>
    <mergeCell ref="B74:AE74"/>
    <mergeCell ref="B76:C76"/>
    <mergeCell ref="D76:N76"/>
    <mergeCell ref="O76:V76"/>
    <mergeCell ref="W76:X76"/>
    <mergeCell ref="Y76:Z76"/>
    <mergeCell ref="AB76:AD76"/>
    <mergeCell ref="B66:I66"/>
    <mergeCell ref="K66:P66"/>
    <mergeCell ref="B67:I67"/>
    <mergeCell ref="K67:P67"/>
    <mergeCell ref="B70:I70"/>
    <mergeCell ref="K70:P70"/>
    <mergeCell ref="AB58:AD58"/>
    <mergeCell ref="B59:AE59"/>
    <mergeCell ref="B62:AE62"/>
    <mergeCell ref="C64:D64"/>
    <mergeCell ref="F64:L64"/>
    <mergeCell ref="N64:S64"/>
    <mergeCell ref="B58:C58"/>
    <mergeCell ref="D58:N58"/>
    <mergeCell ref="O58:V58"/>
    <mergeCell ref="W58:X58"/>
    <mergeCell ref="Y58:Z58"/>
    <mergeCell ref="AB56:AD56"/>
    <mergeCell ref="B57:C57"/>
    <mergeCell ref="D57:N57"/>
    <mergeCell ref="O57:V57"/>
    <mergeCell ref="W57:X57"/>
    <mergeCell ref="Y57:Z57"/>
    <mergeCell ref="AB57:AD57"/>
    <mergeCell ref="B56:C56"/>
    <mergeCell ref="D56:N56"/>
    <mergeCell ref="O56:V56"/>
    <mergeCell ref="W56:X56"/>
    <mergeCell ref="Y56:Z56"/>
    <mergeCell ref="AB54:AD54"/>
    <mergeCell ref="B55:C55"/>
    <mergeCell ref="D55:N55"/>
    <mergeCell ref="O55:V55"/>
    <mergeCell ref="W55:X55"/>
    <mergeCell ref="Y55:Z55"/>
    <mergeCell ref="AB55:AD55"/>
    <mergeCell ref="B54:C54"/>
    <mergeCell ref="D54:N54"/>
    <mergeCell ref="O54:V54"/>
    <mergeCell ref="W54:X54"/>
    <mergeCell ref="Y54:Z54"/>
    <mergeCell ref="AB52:AD52"/>
    <mergeCell ref="B53:C53"/>
    <mergeCell ref="D53:N53"/>
    <mergeCell ref="O53:V53"/>
    <mergeCell ref="W53:X53"/>
    <mergeCell ref="Y53:Z53"/>
    <mergeCell ref="AB53:AD53"/>
    <mergeCell ref="B52:C52"/>
    <mergeCell ref="D52:N52"/>
    <mergeCell ref="O52:V52"/>
    <mergeCell ref="W52:X52"/>
    <mergeCell ref="Y52:Z52"/>
    <mergeCell ref="AB50:AD50"/>
    <mergeCell ref="B51:C51"/>
    <mergeCell ref="D51:N51"/>
    <mergeCell ref="O51:V51"/>
    <mergeCell ref="W51:X51"/>
    <mergeCell ref="Y51:Z51"/>
    <mergeCell ref="AB51:AD51"/>
    <mergeCell ref="B50:C50"/>
    <mergeCell ref="D50:N50"/>
    <mergeCell ref="O50:V50"/>
    <mergeCell ref="W50:X50"/>
    <mergeCell ref="Y50:Z50"/>
    <mergeCell ref="AB48:AD48"/>
    <mergeCell ref="B49:C49"/>
    <mergeCell ref="D49:N49"/>
    <mergeCell ref="O49:V49"/>
    <mergeCell ref="W49:X49"/>
    <mergeCell ref="Y49:Z49"/>
    <mergeCell ref="AB49:AD49"/>
    <mergeCell ref="B48:C48"/>
    <mergeCell ref="D48:N48"/>
    <mergeCell ref="O48:V48"/>
    <mergeCell ref="W48:X48"/>
    <mergeCell ref="Y48:Z48"/>
    <mergeCell ref="AB46:AD46"/>
    <mergeCell ref="B47:C47"/>
    <mergeCell ref="D47:N47"/>
    <mergeCell ref="O47:V47"/>
    <mergeCell ref="W47:X47"/>
    <mergeCell ref="Y47:Z47"/>
    <mergeCell ref="AB47:AD47"/>
    <mergeCell ref="B46:C46"/>
    <mergeCell ref="D46:N46"/>
    <mergeCell ref="O46:V46"/>
    <mergeCell ref="W46:X46"/>
    <mergeCell ref="Y46:Z46"/>
    <mergeCell ref="B43:AE43"/>
    <mergeCell ref="B45:C45"/>
    <mergeCell ref="D45:N45"/>
    <mergeCell ref="O45:V45"/>
    <mergeCell ref="W45:X45"/>
    <mergeCell ref="Y45:Z45"/>
    <mergeCell ref="AB45:AD45"/>
    <mergeCell ref="B35:I35"/>
    <mergeCell ref="K35:P35"/>
    <mergeCell ref="B36:I36"/>
    <mergeCell ref="K36:P36"/>
    <mergeCell ref="B39:I39"/>
    <mergeCell ref="K39:P39"/>
    <mergeCell ref="B28:AE28"/>
    <mergeCell ref="B31:AE31"/>
    <mergeCell ref="C33:D33"/>
    <mergeCell ref="F33:K33"/>
    <mergeCell ref="L33:R33"/>
    <mergeCell ref="AB26:AD26"/>
    <mergeCell ref="B27:C27"/>
    <mergeCell ref="D27:N27"/>
    <mergeCell ref="O27:V27"/>
    <mergeCell ref="W27:X27"/>
    <mergeCell ref="Y27:Z27"/>
    <mergeCell ref="AB27:AD27"/>
    <mergeCell ref="B26:C26"/>
    <mergeCell ref="D26:N26"/>
    <mergeCell ref="O26:V26"/>
    <mergeCell ref="W26:X26"/>
    <mergeCell ref="Y26:Z26"/>
    <mergeCell ref="AB24:AD24"/>
    <mergeCell ref="B25:C25"/>
    <mergeCell ref="D25:N25"/>
    <mergeCell ref="O25:V25"/>
    <mergeCell ref="W25:X25"/>
    <mergeCell ref="Y25:Z25"/>
    <mergeCell ref="AB25:AD25"/>
    <mergeCell ref="B24:C24"/>
    <mergeCell ref="D24:N24"/>
    <mergeCell ref="O24:V24"/>
    <mergeCell ref="W24:X24"/>
    <mergeCell ref="Y24:Z24"/>
    <mergeCell ref="AB22:AD22"/>
    <mergeCell ref="B23:C23"/>
    <mergeCell ref="D23:N23"/>
    <mergeCell ref="O23:V23"/>
    <mergeCell ref="W23:X23"/>
    <mergeCell ref="Y23:Z23"/>
    <mergeCell ref="AB23:AD23"/>
    <mergeCell ref="B22:C22"/>
    <mergeCell ref="D22:N22"/>
    <mergeCell ref="O22:V22"/>
    <mergeCell ref="W22:X22"/>
    <mergeCell ref="Y22:Z22"/>
    <mergeCell ref="AB20:AD20"/>
    <mergeCell ref="B21:C21"/>
    <mergeCell ref="D21:N21"/>
    <mergeCell ref="O21:V21"/>
    <mergeCell ref="W21:X21"/>
    <mergeCell ref="Y21:Z21"/>
    <mergeCell ref="AB21:AD21"/>
    <mergeCell ref="B20:C20"/>
    <mergeCell ref="D20:N20"/>
    <mergeCell ref="O20:V20"/>
    <mergeCell ref="W20:X20"/>
    <mergeCell ref="Y20:Z20"/>
    <mergeCell ref="AB18:AD18"/>
    <mergeCell ref="B19:C19"/>
    <mergeCell ref="D19:N19"/>
    <mergeCell ref="O19:V19"/>
    <mergeCell ref="W19:X19"/>
    <mergeCell ref="Y19:Z19"/>
    <mergeCell ref="AB19:AD19"/>
    <mergeCell ref="B18:C18"/>
    <mergeCell ref="D18:N18"/>
    <mergeCell ref="O18:V18"/>
    <mergeCell ref="W18:X18"/>
    <mergeCell ref="Y18:Z18"/>
    <mergeCell ref="AB16:AD16"/>
    <mergeCell ref="B17:C17"/>
    <mergeCell ref="D17:N17"/>
    <mergeCell ref="O17:V17"/>
    <mergeCell ref="W17:X17"/>
    <mergeCell ref="Y17:Z17"/>
    <mergeCell ref="AB17:AD17"/>
    <mergeCell ref="B16:C16"/>
    <mergeCell ref="D16:N16"/>
    <mergeCell ref="O16:V16"/>
    <mergeCell ref="W16:X16"/>
    <mergeCell ref="Y16:Z16"/>
    <mergeCell ref="AB14:AD14"/>
    <mergeCell ref="B15:C15"/>
    <mergeCell ref="D15:N15"/>
    <mergeCell ref="O15:V15"/>
    <mergeCell ref="W15:X15"/>
    <mergeCell ref="Y15:Z15"/>
    <mergeCell ref="AB15:AD15"/>
    <mergeCell ref="B14:C14"/>
    <mergeCell ref="D14:N14"/>
    <mergeCell ref="O14:V14"/>
    <mergeCell ref="W14:X14"/>
    <mergeCell ref="Y14:Z14"/>
    <mergeCell ref="AB12:AD12"/>
    <mergeCell ref="B13:C13"/>
    <mergeCell ref="D13:N13"/>
    <mergeCell ref="O13:V13"/>
    <mergeCell ref="W13:X13"/>
    <mergeCell ref="Y13:Z13"/>
    <mergeCell ref="AB13:AD13"/>
    <mergeCell ref="B12:C12"/>
    <mergeCell ref="D12:N12"/>
    <mergeCell ref="O12:V12"/>
    <mergeCell ref="W12:X12"/>
    <mergeCell ref="Y12:Z12"/>
    <mergeCell ref="A6:AF6"/>
    <mergeCell ref="B9:AE9"/>
    <mergeCell ref="B11:C11"/>
    <mergeCell ref="D11:N11"/>
    <mergeCell ref="O11:V11"/>
    <mergeCell ref="W11:X11"/>
    <mergeCell ref="Y11:Z11"/>
    <mergeCell ref="AB11:AD11"/>
    <mergeCell ref="U1:W1"/>
    <mergeCell ref="H2:AC2"/>
    <mergeCell ref="A4:H5"/>
    <mergeCell ref="R4:U5"/>
    <mergeCell ref="Z4:AB5"/>
  </mergeCells>
  <pageMargins left="0" right="0" top="0" bottom="0" header="0" footer="0"/>
  <pageSetup paperSize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Vlastnik</cp:lastModifiedBy>
  <dcterms:modified xsi:type="dcterms:W3CDTF">2019-03-22T14:37:17Z</dcterms:modified>
</cp:coreProperties>
</file>